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P15" i="97"/>
  <c r="P14"/>
  <c r="O14"/>
  <c r="H14"/>
  <c r="P17"/>
  <c r="I17"/>
  <c r="I14"/>
  <c r="C20" i="100"/>
  <c r="P19" i="97" l="1"/>
  <c r="I19"/>
  <c r="C5" i="100" s="1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<sst xmlns="http://schemas.openxmlformats.org/spreadsheetml/2006/main" count="1018" uniqueCount="177">
  <si>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</si>
  <si>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</si>
  <si>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</si>
  <si>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</si>
  <si>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</si>
  <si>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</si>
  <si>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</si>
  <si>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</si>
  <si>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</si>
  <si>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</si>
  <si>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</si>
  <si>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</si>
  <si>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</si>
  <si>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</si>
  <si>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</si>
  <si>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</si>
  <si>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</si>
  <si>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</si>
  <si>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</si>
  <si>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</si>
  <si>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</si>
  <si>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</si>
  <si>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</si>
  <si>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</si>
  <si>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</si>
  <si>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</si>
  <si>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</si>
  <si>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</si>
  <si>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</si>
  <si>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</si>
  <si>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</si>
  <si>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</si>
  <si>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</si>
  <si>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</si>
  <si>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</si>
  <si>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</si>
  <si>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</si>
  <si>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</si>
  <si>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</si>
  <si>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</si>
  <si>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</si>
  <si>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</si>
  <si>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</si>
  <si>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</si>
  <si>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</si>
  <si>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</si>
  <si>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</si>
  <si>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</si>
  <si>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</si>
  <si>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</si>
  <si>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</si>
  <si>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</si>
  <si>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</si>
  <si>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</si>
  <si>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</si>
  <si>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</si>
  <si>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</si>
  <si>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</si>
  <si>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</si>
  <si>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</si>
  <si>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</si>
  <si>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</si>
  <si>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</si>
  <si>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</si>
  <si>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</si>
  <si>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</si>
  <si>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</si>
  <si>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</si>
  <si>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</si>
  <si>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</si>
  <si>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</si>
  <si>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</si>
  <si>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</si>
  <si>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</si>
  <si>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</si>
  <si>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</si>
  <si>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</si>
  <si>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</si>
  <si>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</si>
  <si>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</si>
  <si>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</si>
  <si>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</si>
  <si>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</si>
  <si>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</si>
  <si>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</si>
  <si>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</si>
  <si>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</si>
  <si>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</si>
  <si>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</si>
  <si>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</si>
  <si>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</si>
  <si>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</si>
  <si>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</si>
  <si>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</si>
  <si>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</si>
  <si>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</si>
  <si>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</si>
  <si>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</si>
  <si>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</si>
  <si>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</si>
  <si>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</si>
  <si>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</si>
  <si>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</si>
  <si>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</si>
  <si>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</si>
  <si>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</si>
  <si>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</si>
  <si>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</si>
  <si>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</si>
  <si>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</si>
  <si>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</si>
  <si>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</si>
  <si>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</si>
  <si>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</si>
  <si>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</si>
  <si>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</si>
  <si>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</si>
  <si>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</si>
  <si>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</si>
  <si>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</si>
  <si>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</si>
  <si>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</si>
  <si>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</si>
  <si>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</si>
  <si>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</si>
  <si>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</si>
  <si>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</si>
  <si>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</si>
  <si>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</si>
  <si>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</si>
  <si>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</si>
  <si>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</si>
  <si>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</si>
  <si>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</si>
  <si>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</si>
  <si>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</si>
  <si>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</si>
  <si>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</si>
  <si>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</si>
  <si>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</si>
  <si>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</si>
  <si>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</si>
  <si>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</si>
  <si>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</si>
  <si>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</si>
  <si>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</si>
  <si>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</si>
  <si>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</si>
  <si>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</si>
  <si>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</si>
  <si>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</si>
  <si>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</si>
  <si>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</si>
  <si>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</si>
  <si>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</si>
  <si>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</si>
  <si>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</si>
  <si>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</si>
  <si>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</si>
  <si>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</si>
  <si>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</si>
  <si>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</si>
  <si>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</si>
  <si>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</si>
  <si>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</si>
  <si>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</si>
  <si>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</si>
  <si>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</si>
  <si>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</si>
  <si>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</si>
  <si>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</si>
  <si>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t>Наименование инвестиционного проекта: ТП-45, г. Ковдор. Замена силового трансформатора марки ТМ-400/6/0,4 на ТМГ 6/0,4-400 кВА. 1 шт.</t>
  </si>
  <si>
    <t>2024 год</t>
  </si>
  <si>
    <t>2025 год</t>
  </si>
  <si>
    <t>2026 год</t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</si>
  <si>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>Q_Кр_ТП45_12121_13</t>
    </r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</si>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</sst>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2" sqref="A12:P12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59</v>
      </c>
      <c r="D18" s="115"/>
      <c r="E18" s="115"/>
      <c r="F18" s="115"/>
      <c r="G18" s="115"/>
      <c r="H18" s="115"/>
      <c r="I18" s="116"/>
      <c r="J18" s="114" t="s">
        <v>59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110</v>
      </c>
      <c r="H19" s="112"/>
      <c r="I19" s="112"/>
      <c r="J19" s="111" t="s">
        <v>12</v>
      </c>
      <c r="K19" s="111"/>
      <c r="L19" s="111"/>
      <c r="M19" s="111"/>
      <c r="N19" s="111" t="s">
        <v>110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1" t="s">
        <v>59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8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/>
      <c r="E15" s="101">
        <v>1</v>
      </c>
      <c r="F15" s="101" t="s">
        <v>60</v>
      </c>
      <c r="G15" s="16"/>
      <c r="H15" s="3"/>
      <c r="I15" s="18"/>
      <c r="J15" s="108">
        <v>6</v>
      </c>
      <c r="K15" s="109"/>
      <c r="L15" s="108">
        <v>1</v>
      </c>
      <c r="M15" s="108" t="s">
        <v>60</v>
      </c>
      <c r="N15" s="16"/>
      <c r="O15" s="3"/>
      <c r="P15" s="18">
        <f>L15*O15</f>
        <v>0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512.40000000000009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512.40000000000009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4" t="s">
        <v>59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38" t="s">
        <v>54</v>
      </c>
      <c r="B2" s="138"/>
      <c r="C2" s="138"/>
      <c r="D2" s="138"/>
      <c r="E2" s="138"/>
      <c r="F2" s="138"/>
      <c r="G2" s="138"/>
      <c r="H2" s="138"/>
      <c r="K2" s="34"/>
      <c r="L2" s="34"/>
    </row>
    <row r="3" spans="1:18" ht="36" customHeight="1">
      <c r="A3" s="77" t="s">
        <v>0</v>
      </c>
      <c r="B3" s="1" t="s">
        <v>53</v>
      </c>
      <c r="C3" s="139" t="s">
        <v>34</v>
      </c>
      <c r="D3" s="139"/>
      <c r="E3" s="139"/>
      <c r="F3" s="139" t="s">
        <v>34</v>
      </c>
      <c r="G3" s="139"/>
      <c r="H3" s="139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0">
        <v>3</v>
      </c>
      <c r="D4" s="138"/>
      <c r="E4" s="141"/>
      <c r="F4" s="142">
        <v>4</v>
      </c>
      <c r="G4" s="143"/>
      <c r="H4" s="144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45">
        <f>т1!I53+т2!I45+т3!I19+т4!I22+т5!I26</f>
        <v>512.40000000000009</v>
      </c>
      <c r="D5" s="145"/>
      <c r="E5" s="145"/>
      <c r="F5" s="145">
        <f>т1!P53+т2!P45+т3!P19+т4!P22+т5!P26</f>
        <v>512.40000000000009</v>
      </c>
      <c r="G5" s="145"/>
      <c r="H5" s="145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46">
        <f>C5*0.2</f>
        <v>102.48000000000002</v>
      </c>
      <c r="D6" s="146"/>
      <c r="E6" s="146"/>
      <c r="F6" s="146">
        <f>F5*0.2</f>
        <v>102.48000000000002</v>
      </c>
      <c r="G6" s="146"/>
      <c r="H6" s="146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6">
        <f>C5+C6</f>
        <v>614.88000000000011</v>
      </c>
      <c r="D7" s="146"/>
      <c r="E7" s="146"/>
      <c r="F7" s="146">
        <f>F5+F6</f>
        <v>614.88000000000011</v>
      </c>
      <c r="G7" s="146"/>
      <c r="H7" s="146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3" t="s">
        <v>156</v>
      </c>
      <c r="B8" s="95" t="s">
        <v>157</v>
      </c>
      <c r="C8" s="147">
        <v>1.0529999999999999</v>
      </c>
      <c r="D8" s="148"/>
      <c r="E8" s="149"/>
      <c r="F8" s="147">
        <v>1.0529999999999999</v>
      </c>
      <c r="G8" s="148"/>
      <c r="H8" s="149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4"/>
      <c r="B9" s="95" t="s">
        <v>158</v>
      </c>
      <c r="C9" s="147">
        <v>1.0680000000000001</v>
      </c>
      <c r="D9" s="148"/>
      <c r="E9" s="149"/>
      <c r="F9" s="147">
        <v>1.0680000000000001</v>
      </c>
      <c r="G9" s="148"/>
      <c r="H9" s="149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4"/>
      <c r="B10" s="95" t="s">
        <v>159</v>
      </c>
      <c r="C10" s="147">
        <v>1.056</v>
      </c>
      <c r="D10" s="148"/>
      <c r="E10" s="149"/>
      <c r="F10" s="147">
        <v>1.056</v>
      </c>
      <c r="G10" s="148"/>
      <c r="H10" s="149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4"/>
      <c r="B11" s="95" t="s">
        <v>160</v>
      </c>
      <c r="C11" s="147">
        <v>1.054</v>
      </c>
      <c r="D11" s="148"/>
      <c r="E11" s="149"/>
      <c r="F11" s="147">
        <v>1.054</v>
      </c>
      <c r="G11" s="148"/>
      <c r="H11" s="149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4"/>
      <c r="B12" s="95" t="s">
        <v>161</v>
      </c>
      <c r="C12" s="147">
        <v>1.0509999999999999</v>
      </c>
      <c r="D12" s="148"/>
      <c r="E12" s="149"/>
      <c r="F12" s="147">
        <v>1.0509999999999999</v>
      </c>
      <c r="G12" s="148"/>
      <c r="H12" s="149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4"/>
      <c r="B13" s="95" t="s">
        <v>168</v>
      </c>
      <c r="C13" s="147">
        <v>1.0489999999999999</v>
      </c>
      <c r="D13" s="148"/>
      <c r="E13" s="149"/>
      <c r="F13" s="147">
        <v>1.0489999999999999</v>
      </c>
      <c r="G13" s="148"/>
      <c r="H13" s="149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4"/>
      <c r="B14" s="95" t="s">
        <v>172</v>
      </c>
      <c r="C14" s="147">
        <v>1.0469999999999999</v>
      </c>
      <c r="D14" s="148"/>
      <c r="E14" s="149"/>
      <c r="F14" s="147">
        <v>1.0469999999999999</v>
      </c>
      <c r="G14" s="148"/>
      <c r="H14" s="149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4"/>
      <c r="B15" s="95" t="s">
        <v>173</v>
      </c>
      <c r="C15" s="147">
        <v>1.0429999999999999</v>
      </c>
      <c r="D15" s="148"/>
      <c r="E15" s="149"/>
      <c r="F15" s="147">
        <v>1.0429999999999999</v>
      </c>
      <c r="G15" s="148"/>
      <c r="H15" s="149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65"/>
      <c r="B16" s="95" t="s">
        <v>174</v>
      </c>
      <c r="C16" s="147">
        <v>1.0429999999999999</v>
      </c>
      <c r="D16" s="148"/>
      <c r="E16" s="149"/>
      <c r="F16" s="147">
        <v>1.0429999999999999</v>
      </c>
      <c r="G16" s="148"/>
      <c r="H16" s="149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35">
        <f>C7*C8*C9*C10*C11*C12*C13*C14*C15*C16</f>
        <v>966.4692102127085</v>
      </c>
      <c r="D17" s="136"/>
      <c r="E17" s="137"/>
      <c r="F17" s="135">
        <f>F7*F8*F9*F10*F11*F12*F13*F14*F15*F16</f>
        <v>966.4692102127085</v>
      </c>
      <c r="G17" s="136"/>
      <c r="H17" s="137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46">
        <v>0</v>
      </c>
      <c r="D18" s="146"/>
      <c r="E18" s="146"/>
      <c r="F18" s="146">
        <v>0</v>
      </c>
      <c r="G18" s="146"/>
      <c r="H18" s="146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50"/>
      <c r="D19" s="151"/>
      <c r="E19" s="152"/>
      <c r="F19" s="150"/>
      <c r="G19" s="151"/>
      <c r="H19" s="152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46">
        <f>SUM(C21:E25)</f>
        <v>0</v>
      </c>
      <c r="D20" s="146"/>
      <c r="E20" s="146"/>
      <c r="F20" s="146">
        <f>SUM(F21:H25)</f>
        <v>0</v>
      </c>
      <c r="G20" s="146"/>
      <c r="H20" s="146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53"/>
      <c r="D21" s="154"/>
      <c r="E21" s="155"/>
      <c r="F21" s="150"/>
      <c r="G21" s="151"/>
      <c r="H21" s="152"/>
      <c r="I21" s="6"/>
      <c r="J21" s="6"/>
    </row>
    <row r="22" spans="1:18" ht="18">
      <c r="A22" s="59" t="s">
        <v>51</v>
      </c>
      <c r="B22" s="92" t="s">
        <v>150</v>
      </c>
      <c r="C22" s="153"/>
      <c r="D22" s="154"/>
      <c r="E22" s="155"/>
      <c r="F22" s="150"/>
      <c r="G22" s="151"/>
      <c r="H22" s="152"/>
      <c r="I22" s="6"/>
      <c r="J22" s="6"/>
    </row>
    <row r="23" spans="1:18" ht="18">
      <c r="A23" s="59" t="s">
        <v>58</v>
      </c>
      <c r="B23" s="92" t="s">
        <v>151</v>
      </c>
      <c r="C23" s="153"/>
      <c r="D23" s="154"/>
      <c r="E23" s="155"/>
      <c r="F23" s="150"/>
      <c r="G23" s="151"/>
      <c r="H23" s="152"/>
      <c r="I23" s="6"/>
      <c r="J23" s="6"/>
    </row>
    <row r="24" spans="1:18" ht="18">
      <c r="A24" s="59" t="s">
        <v>154</v>
      </c>
      <c r="B24" s="92" t="s">
        <v>152</v>
      </c>
      <c r="C24" s="153"/>
      <c r="D24" s="154"/>
      <c r="E24" s="155"/>
      <c r="F24" s="150"/>
      <c r="G24" s="151"/>
      <c r="H24" s="152"/>
      <c r="I24" s="6"/>
      <c r="J24" s="6"/>
    </row>
    <row r="25" spans="1:18" ht="18">
      <c r="A25" s="59" t="s">
        <v>155</v>
      </c>
      <c r="B25" s="92" t="s">
        <v>153</v>
      </c>
      <c r="C25" s="153"/>
      <c r="D25" s="154"/>
      <c r="E25" s="155"/>
      <c r="F25" s="150"/>
      <c r="G25" s="151"/>
      <c r="H25" s="152"/>
      <c r="I25" s="6"/>
      <c r="J25" s="6"/>
    </row>
    <row r="26" spans="1:18" ht="18">
      <c r="A26" s="59" t="s">
        <v>117</v>
      </c>
      <c r="B26" s="62" t="s">
        <v>118</v>
      </c>
      <c r="C26" s="153"/>
      <c r="D26" s="154"/>
      <c r="E26" s="155"/>
      <c r="F26" s="150"/>
      <c r="G26" s="151"/>
      <c r="H26" s="152"/>
      <c r="I26" s="6"/>
      <c r="J26" s="6"/>
    </row>
    <row r="27" spans="1:18" ht="18">
      <c r="A27" s="59" t="s">
        <v>52</v>
      </c>
      <c r="B27" s="62" t="s">
        <v>119</v>
      </c>
      <c r="C27" s="156"/>
      <c r="D27" s="157"/>
      <c r="E27" s="158"/>
      <c r="F27" s="114"/>
      <c r="G27" s="115"/>
      <c r="H27" s="116"/>
      <c r="I27" s="25"/>
      <c r="J27" s="29"/>
    </row>
    <row r="28" spans="1:18">
      <c r="A28" s="80"/>
      <c r="B28" s="64"/>
      <c r="C28" s="159"/>
      <c r="D28" s="159"/>
      <c r="E28" s="159"/>
      <c r="F28" s="160"/>
      <c r="G28" s="160"/>
      <c r="H28" s="160"/>
    </row>
    <row r="29" spans="1:18" ht="18">
      <c r="A29" s="161" t="s">
        <v>123</v>
      </c>
      <c r="B29" s="161"/>
      <c r="C29" s="161"/>
      <c r="D29" s="161"/>
      <c r="E29" s="161"/>
      <c r="F29" s="161"/>
      <c r="G29" s="161"/>
      <c r="H29" s="161"/>
    </row>
    <row r="30" spans="1:18" ht="36" customHeight="1">
      <c r="A30" s="162" t="s">
        <v>120</v>
      </c>
      <c r="B30" s="162"/>
      <c r="C30" s="162"/>
      <c r="D30" s="162"/>
      <c r="E30" s="162"/>
      <c r="F30" s="162"/>
      <c r="G30" s="162"/>
      <c r="H30" s="162"/>
    </row>
    <row r="31" spans="1:18" ht="31.5" customHeight="1">
      <c r="A31" s="162" t="s">
        <v>121</v>
      </c>
      <c r="B31" s="162"/>
      <c r="C31" s="162"/>
      <c r="D31" s="162"/>
      <c r="E31" s="162"/>
      <c r="F31" s="162"/>
      <c r="G31" s="162"/>
      <c r="H31" s="162"/>
      <c r="I31" s="63" t="s">
        <v>49</v>
      </c>
    </row>
    <row r="32" spans="1:18" s="57" customFormat="1" ht="69.75" customHeight="1">
      <c r="A32" s="162" t="s">
        <v>122</v>
      </c>
      <c r="B32" s="162"/>
      <c r="C32" s="162"/>
      <c r="D32" s="162"/>
      <c r="E32" s="162"/>
      <c r="F32" s="162"/>
      <c r="G32" s="162"/>
      <c r="H32" s="162"/>
      <c r="I32" s="66"/>
      <c r="J32" s="37"/>
    </row>
    <row r="33" spans="1:10" s="57" customFormat="1" ht="18.75" customHeight="1">
      <c r="A33" s="133"/>
      <c r="B33" s="133"/>
      <c r="C33" s="133"/>
      <c r="D33" s="133"/>
      <c r="E33" s="133"/>
      <c r="F33" s="133"/>
      <c r="G33" s="133"/>
      <c r="H33" s="133"/>
      <c r="I33" s="66"/>
      <c r="J33" s="37"/>
    </row>
    <row r="34" spans="1:10" s="57" customFormat="1" ht="41.2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38.25" customHeight="1">
      <c r="A35" s="133"/>
      <c r="B35" s="133"/>
      <c r="C35" s="133"/>
      <c r="D35" s="133"/>
      <c r="E35" s="133"/>
      <c r="F35" s="133"/>
      <c r="G35" s="133"/>
      <c r="H35" s="133"/>
      <c r="I35"/>
      <c r="J35" s="37"/>
    </row>
    <row r="36" spans="1:10" s="57" customFormat="1" ht="18.75" customHeight="1">
      <c r="A36" s="134"/>
      <c r="B36" s="134"/>
      <c r="C36" s="134"/>
      <c r="D36" s="134"/>
      <c r="E36" s="134"/>
      <c r="F36" s="134"/>
      <c r="G36" s="134"/>
      <c r="H36" s="134"/>
      <c r="I36" s="66"/>
      <c r="J36" s="37"/>
    </row>
    <row r="37" spans="1:10" s="57" customFormat="1" ht="217.5" customHeight="1">
      <c r="A37" s="129"/>
      <c r="B37" s="132"/>
      <c r="C37" s="132"/>
      <c r="D37" s="132"/>
      <c r="E37" s="132"/>
      <c r="F37" s="132"/>
      <c r="G37" s="132"/>
      <c r="H37" s="132"/>
      <c r="I37" s="66"/>
      <c r="J37" s="37"/>
    </row>
    <row r="38" spans="1:10" ht="53.25" customHeight="1">
      <c r="A38" s="129"/>
      <c r="B38" s="130"/>
      <c r="C38" s="130"/>
      <c r="D38" s="130"/>
      <c r="E38" s="130"/>
      <c r="F38" s="130"/>
      <c r="G38" s="130"/>
      <c r="H38" s="130"/>
    </row>
    <row r="39" spans="1:10">
      <c r="A39" s="131"/>
      <c r="B39" s="131"/>
      <c r="C39" s="131"/>
      <c r="D39" s="131"/>
      <c r="E39" s="131"/>
      <c r="F39" s="131"/>
      <c r="G39" s="131"/>
      <c r="H39" s="131"/>
    </row>
    <row r="40" spans="1:10">
      <c r="B40"/>
    </row>
    <row r="44" spans="1:10">
      <c r="B44"/>
    </row>
  </sheetData>
  <mergeCells count="65">
    <mergeCell ref="A8:A16"/>
    <mergeCell ref="C14:E14"/>
    <mergeCell ref="C15:E15"/>
    <mergeCell ref="C16:E16"/>
    <mergeCell ref="F14:H14"/>
    <mergeCell ref="F15:H15"/>
    <mergeCell ref="F16:H16"/>
    <mergeCell ref="C11:E11"/>
    <mergeCell ref="C13:E13"/>
    <mergeCell ref="F8:H8"/>
    <mergeCell ref="F9:H9"/>
    <mergeCell ref="C8:E8"/>
    <mergeCell ref="C9:E9"/>
    <mergeCell ref="C10:E10"/>
    <mergeCell ref="C12:E12"/>
    <mergeCell ref="F12:H12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6:E26"/>
    <mergeCell ref="F26:H26"/>
    <mergeCell ref="C27:E27"/>
    <mergeCell ref="F27:H27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18:E18"/>
    <mergeCell ref="F18:H18"/>
    <mergeCell ref="C19:E19"/>
    <mergeCell ref="F19:H19"/>
    <mergeCell ref="C20:E20"/>
    <mergeCell ref="F20:H20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3:H1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2022-02-21T06:38:08Z</dcterms:modified>
</cp:coreProperties>
</file>