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0квФ" sheetId="1" r:id="rId1"/>
  </sheets>
  <definedNames>
    <definedName name="Z_500C2F4F_1743_499A_A051_20565DBF52B2_.wvu.PrintArea" localSheetId="0" hidden="1">'10квФ'!$A$1:$T$18</definedName>
    <definedName name="_xlnm.Print_Titles" localSheetId="0">'10квФ'!$15:$18</definedName>
    <definedName name="_xlnm.Print_Area" localSheetId="0">'10квФ'!$A$1:$T$209</definedName>
  </definedNames>
  <calcPr calcId="125725"/>
</workbook>
</file>

<file path=xl/calcChain.xml><?xml version="1.0" encoding="utf-8"?>
<calcChain xmlns="http://schemas.openxmlformats.org/spreadsheetml/2006/main">
  <c r="S20" i="1"/>
  <c r="S19"/>
  <c r="S22"/>
  <c r="S23"/>
  <c r="S25"/>
  <c r="S26"/>
  <c r="S27"/>
  <c r="S28"/>
  <c r="S33"/>
  <c r="R33"/>
  <c r="R32" s="1"/>
  <c r="S34"/>
  <c r="R36"/>
  <c r="S36"/>
  <c r="S37"/>
  <c r="S38"/>
  <c r="S41"/>
  <c r="S40"/>
  <c r="R40"/>
  <c r="R41"/>
  <c r="S64"/>
  <c r="S67"/>
  <c r="S68"/>
  <c r="S69"/>
  <c r="R69"/>
  <c r="S70"/>
  <c r="S71"/>
  <c r="S74"/>
  <c r="S75"/>
  <c r="S78"/>
  <c r="R78"/>
  <c r="R81"/>
  <c r="S81"/>
  <c r="S86"/>
  <c r="S87"/>
  <c r="R86"/>
  <c r="S96"/>
  <c r="S94"/>
  <c r="R94"/>
  <c r="R96"/>
  <c r="S100"/>
  <c r="S99"/>
  <c r="R99"/>
  <c r="R100"/>
  <c r="S101"/>
  <c r="R101"/>
  <c r="S110"/>
  <c r="R110"/>
  <c r="S115"/>
  <c r="R115"/>
  <c r="S119"/>
  <c r="S120"/>
  <c r="R119"/>
  <c r="R120"/>
  <c r="S123"/>
  <c r="S122"/>
  <c r="R122"/>
  <c r="R123"/>
  <c r="S125"/>
  <c r="R125"/>
  <c r="S126"/>
  <c r="S127"/>
  <c r="S128"/>
  <c r="S140"/>
  <c r="R140"/>
  <c r="S172"/>
  <c r="S178"/>
  <c r="S179"/>
  <c r="R179"/>
  <c r="R178" s="1"/>
  <c r="S182"/>
  <c r="S183"/>
  <c r="S184"/>
  <c r="S189"/>
  <c r="R189"/>
  <c r="R191"/>
  <c r="S191"/>
  <c r="S199"/>
  <c r="S206"/>
  <c r="S207"/>
  <c r="R207"/>
  <c r="E34"/>
  <c r="G34"/>
  <c r="I34"/>
  <c r="J34"/>
  <c r="K34"/>
  <c r="L34"/>
  <c r="M34"/>
  <c r="N34"/>
  <c r="O34"/>
  <c r="P34"/>
  <c r="P21" s="1"/>
  <c r="D34"/>
  <c r="L37"/>
  <c r="P37"/>
  <c r="E38"/>
  <c r="E37" s="1"/>
  <c r="I38"/>
  <c r="I37" s="1"/>
  <c r="J38"/>
  <c r="J37" s="1"/>
  <c r="K38"/>
  <c r="L38"/>
  <c r="M38"/>
  <c r="M37" s="1"/>
  <c r="N38"/>
  <c r="N37" s="1"/>
  <c r="O38"/>
  <c r="O37" s="1"/>
  <c r="P38"/>
  <c r="D38"/>
  <c r="D37" s="1"/>
  <c r="E42"/>
  <c r="F42"/>
  <c r="G42"/>
  <c r="I42"/>
  <c r="J42"/>
  <c r="K42"/>
  <c r="L42"/>
  <c r="M42"/>
  <c r="N42"/>
  <c r="O42"/>
  <c r="P42"/>
  <c r="R42"/>
  <c r="D42"/>
  <c r="K44"/>
  <c r="O44"/>
  <c r="D44"/>
  <c r="E45"/>
  <c r="E44" s="1"/>
  <c r="H45"/>
  <c r="I45"/>
  <c r="I44" s="1"/>
  <c r="J45"/>
  <c r="J44" s="1"/>
  <c r="K45"/>
  <c r="L45"/>
  <c r="L44" s="1"/>
  <c r="M45"/>
  <c r="M44" s="1"/>
  <c r="N45"/>
  <c r="N44" s="1"/>
  <c r="O45"/>
  <c r="P45"/>
  <c r="P44" s="1"/>
  <c r="D45"/>
  <c r="E47"/>
  <c r="I47"/>
  <c r="J47"/>
  <c r="K47"/>
  <c r="L47"/>
  <c r="M47"/>
  <c r="N47"/>
  <c r="O47"/>
  <c r="P47"/>
  <c r="D47"/>
  <c r="K50"/>
  <c r="K49" s="1"/>
  <c r="O50"/>
  <c r="O49" s="1"/>
  <c r="D50"/>
  <c r="D49" s="1"/>
  <c r="E51"/>
  <c r="E50" s="1"/>
  <c r="H51"/>
  <c r="S51" s="1"/>
  <c r="I51"/>
  <c r="I50" s="1"/>
  <c r="I49" s="1"/>
  <c r="J51"/>
  <c r="J50" s="1"/>
  <c r="J49" s="1"/>
  <c r="K51"/>
  <c r="L51"/>
  <c r="L50" s="1"/>
  <c r="M51"/>
  <c r="M50" s="1"/>
  <c r="M49" s="1"/>
  <c r="N51"/>
  <c r="N50" s="1"/>
  <c r="N49" s="1"/>
  <c r="O51"/>
  <c r="P51"/>
  <c r="P50" s="1"/>
  <c r="D51"/>
  <c r="E53"/>
  <c r="F53"/>
  <c r="I53"/>
  <c r="J53"/>
  <c r="K53"/>
  <c r="L53"/>
  <c r="M53"/>
  <c r="N53"/>
  <c r="O53"/>
  <c r="P53"/>
  <c r="Q53"/>
  <c r="D53"/>
  <c r="E55"/>
  <c r="F55"/>
  <c r="G55"/>
  <c r="I55"/>
  <c r="J55"/>
  <c r="K55"/>
  <c r="L55"/>
  <c r="M55"/>
  <c r="N55"/>
  <c r="O55"/>
  <c r="P55"/>
  <c r="D55"/>
  <c r="K57"/>
  <c r="O57"/>
  <c r="D57"/>
  <c r="E58"/>
  <c r="E57" s="1"/>
  <c r="H58"/>
  <c r="S58" s="1"/>
  <c r="I58"/>
  <c r="I57" s="1"/>
  <c r="J58"/>
  <c r="J57" s="1"/>
  <c r="K58"/>
  <c r="L58"/>
  <c r="L57" s="1"/>
  <c r="M58"/>
  <c r="M57" s="1"/>
  <c r="N58"/>
  <c r="N57" s="1"/>
  <c r="O58"/>
  <c r="P58"/>
  <c r="P57" s="1"/>
  <c r="D58"/>
  <c r="E60"/>
  <c r="I60"/>
  <c r="J60"/>
  <c r="K60"/>
  <c r="L60"/>
  <c r="M60"/>
  <c r="N60"/>
  <c r="O60"/>
  <c r="P60"/>
  <c r="D60"/>
  <c r="E62"/>
  <c r="F62"/>
  <c r="G62"/>
  <c r="I62"/>
  <c r="J62"/>
  <c r="K62"/>
  <c r="L62"/>
  <c r="M62"/>
  <c r="N62"/>
  <c r="O62"/>
  <c r="P62"/>
  <c r="D62"/>
  <c r="E65"/>
  <c r="E64" s="1"/>
  <c r="I65"/>
  <c r="I64" s="1"/>
  <c r="J65"/>
  <c r="K65"/>
  <c r="L65"/>
  <c r="L64" s="1"/>
  <c r="M65"/>
  <c r="N65"/>
  <c r="O65"/>
  <c r="P65"/>
  <c r="P64" s="1"/>
  <c r="D65"/>
  <c r="E67"/>
  <c r="I67"/>
  <c r="M67"/>
  <c r="E68"/>
  <c r="I68"/>
  <c r="J68"/>
  <c r="J67" s="1"/>
  <c r="K68"/>
  <c r="K67" s="1"/>
  <c r="K64" s="1"/>
  <c r="L68"/>
  <c r="L67" s="1"/>
  <c r="M68"/>
  <c r="N68"/>
  <c r="N67" s="1"/>
  <c r="O68"/>
  <c r="O67" s="1"/>
  <c r="O64" s="1"/>
  <c r="P68"/>
  <c r="P67" s="1"/>
  <c r="D68"/>
  <c r="D67" s="1"/>
  <c r="D64" s="1"/>
  <c r="E72"/>
  <c r="I72"/>
  <c r="J72"/>
  <c r="K72"/>
  <c r="L72"/>
  <c r="M72"/>
  <c r="N72"/>
  <c r="O72"/>
  <c r="P72"/>
  <c r="D72"/>
  <c r="J74"/>
  <c r="K74"/>
  <c r="E75"/>
  <c r="I75"/>
  <c r="J75"/>
  <c r="K75"/>
  <c r="L75"/>
  <c r="M75"/>
  <c r="N75"/>
  <c r="N74" s="1"/>
  <c r="O75"/>
  <c r="P75"/>
  <c r="D75"/>
  <c r="D74" s="1"/>
  <c r="D71" s="1"/>
  <c r="E87"/>
  <c r="I87"/>
  <c r="J87"/>
  <c r="K87"/>
  <c r="L87"/>
  <c r="L21" s="1"/>
  <c r="M87"/>
  <c r="N87"/>
  <c r="O87"/>
  <c r="P87"/>
  <c r="D87"/>
  <c r="E127"/>
  <c r="E126" s="1"/>
  <c r="M127"/>
  <c r="M126" s="1"/>
  <c r="P127"/>
  <c r="P126" s="1"/>
  <c r="E128"/>
  <c r="I128"/>
  <c r="I127" s="1"/>
  <c r="I126" s="1"/>
  <c r="J128"/>
  <c r="J127" s="1"/>
  <c r="K128"/>
  <c r="K127" s="1"/>
  <c r="K126" s="1"/>
  <c r="L128"/>
  <c r="L127" s="1"/>
  <c r="L126" s="1"/>
  <c r="M128"/>
  <c r="N128"/>
  <c r="N127" s="1"/>
  <c r="O128"/>
  <c r="O127" s="1"/>
  <c r="O126" s="1"/>
  <c r="P128"/>
  <c r="D128"/>
  <c r="D127" s="1"/>
  <c r="D126" s="1"/>
  <c r="R143"/>
  <c r="P143"/>
  <c r="O143"/>
  <c r="N143"/>
  <c r="M143"/>
  <c r="L143"/>
  <c r="K143"/>
  <c r="J143"/>
  <c r="I143"/>
  <c r="F143"/>
  <c r="E143"/>
  <c r="D143"/>
  <c r="P146"/>
  <c r="O146"/>
  <c r="N146"/>
  <c r="M146"/>
  <c r="M145" s="1"/>
  <c r="L146"/>
  <c r="K146"/>
  <c r="J146"/>
  <c r="I146"/>
  <c r="I145" s="1"/>
  <c r="H146"/>
  <c r="E146"/>
  <c r="E145" s="1"/>
  <c r="D146"/>
  <c r="P148"/>
  <c r="O148"/>
  <c r="O145" s="1"/>
  <c r="N148"/>
  <c r="M148"/>
  <c r="L148"/>
  <c r="K148"/>
  <c r="J148"/>
  <c r="I148"/>
  <c r="E148"/>
  <c r="D148"/>
  <c r="P150"/>
  <c r="O150"/>
  <c r="N150"/>
  <c r="M150"/>
  <c r="L150"/>
  <c r="K150"/>
  <c r="J150"/>
  <c r="I150"/>
  <c r="G150"/>
  <c r="F150"/>
  <c r="E150"/>
  <c r="D150"/>
  <c r="P152"/>
  <c r="O152"/>
  <c r="N152"/>
  <c r="N145" s="1"/>
  <c r="M152"/>
  <c r="L152"/>
  <c r="K152"/>
  <c r="J152"/>
  <c r="J145" s="1"/>
  <c r="I152"/>
  <c r="F152"/>
  <c r="E152"/>
  <c r="D152"/>
  <c r="P154"/>
  <c r="O154"/>
  <c r="N154"/>
  <c r="M154"/>
  <c r="L154"/>
  <c r="K154"/>
  <c r="J154"/>
  <c r="I154"/>
  <c r="E154"/>
  <c r="D154"/>
  <c r="P156"/>
  <c r="O156"/>
  <c r="N156"/>
  <c r="M156"/>
  <c r="L156"/>
  <c r="K156"/>
  <c r="J156"/>
  <c r="I156"/>
  <c r="E156"/>
  <c r="D156"/>
  <c r="P158"/>
  <c r="O158"/>
  <c r="N158"/>
  <c r="M158"/>
  <c r="L158"/>
  <c r="K158"/>
  <c r="J158"/>
  <c r="I158"/>
  <c r="H158"/>
  <c r="G158"/>
  <c r="E158"/>
  <c r="D158"/>
  <c r="P160"/>
  <c r="O160"/>
  <c r="N160"/>
  <c r="M160"/>
  <c r="L160"/>
  <c r="K160"/>
  <c r="J160"/>
  <c r="I160"/>
  <c r="E160"/>
  <c r="D160"/>
  <c r="E162"/>
  <c r="P163"/>
  <c r="P162" s="1"/>
  <c r="O163"/>
  <c r="O162" s="1"/>
  <c r="N163"/>
  <c r="M163"/>
  <c r="M162" s="1"/>
  <c r="L163"/>
  <c r="L162" s="1"/>
  <c r="K163"/>
  <c r="J163"/>
  <c r="I163"/>
  <c r="I162" s="1"/>
  <c r="H163"/>
  <c r="E163"/>
  <c r="D163"/>
  <c r="D162" s="1"/>
  <c r="E165"/>
  <c r="F165"/>
  <c r="I165"/>
  <c r="J165"/>
  <c r="J162" s="1"/>
  <c r="K165"/>
  <c r="L165"/>
  <c r="M165"/>
  <c r="N165"/>
  <c r="N162" s="1"/>
  <c r="O165"/>
  <c r="P165"/>
  <c r="D165"/>
  <c r="J167"/>
  <c r="J24" s="1"/>
  <c r="N167"/>
  <c r="P168"/>
  <c r="P167" s="1"/>
  <c r="P24" s="1"/>
  <c r="O168"/>
  <c r="O167" s="1"/>
  <c r="O24" s="1"/>
  <c r="N168"/>
  <c r="M168"/>
  <c r="M167" s="1"/>
  <c r="M24" s="1"/>
  <c r="L168"/>
  <c r="L167" s="1"/>
  <c r="L24" s="1"/>
  <c r="K168"/>
  <c r="K167" s="1"/>
  <c r="K24" s="1"/>
  <c r="J168"/>
  <c r="I168"/>
  <c r="I167" s="1"/>
  <c r="I24" s="1"/>
  <c r="H168"/>
  <c r="E168"/>
  <c r="D168"/>
  <c r="D167" s="1"/>
  <c r="F169"/>
  <c r="G170"/>
  <c r="I170"/>
  <c r="J170"/>
  <c r="K170"/>
  <c r="L170"/>
  <c r="M170"/>
  <c r="N170"/>
  <c r="O170"/>
  <c r="P170"/>
  <c r="E170"/>
  <c r="D170"/>
  <c r="E173"/>
  <c r="I173"/>
  <c r="J173"/>
  <c r="K173"/>
  <c r="K172" s="1"/>
  <c r="K25" s="1"/>
  <c r="L173"/>
  <c r="L172" s="1"/>
  <c r="L25" s="1"/>
  <c r="M173"/>
  <c r="N173"/>
  <c r="O173"/>
  <c r="P173"/>
  <c r="P172" s="1"/>
  <c r="P25" s="1"/>
  <c r="D172"/>
  <c r="D173"/>
  <c r="E178"/>
  <c r="F178"/>
  <c r="I178"/>
  <c r="J178"/>
  <c r="J172" s="1"/>
  <c r="J25" s="1"/>
  <c r="K178"/>
  <c r="L178"/>
  <c r="M178"/>
  <c r="N178"/>
  <c r="O178"/>
  <c r="P178"/>
  <c r="D178"/>
  <c r="E180"/>
  <c r="E26" s="1"/>
  <c r="G180"/>
  <c r="G26" s="1"/>
  <c r="I180"/>
  <c r="I26" s="1"/>
  <c r="J180"/>
  <c r="J26" s="1"/>
  <c r="K180"/>
  <c r="L180"/>
  <c r="M180"/>
  <c r="M26" s="1"/>
  <c r="N180"/>
  <c r="N26" s="1"/>
  <c r="O180"/>
  <c r="O26" s="1"/>
  <c r="P180"/>
  <c r="R180"/>
  <c r="R26" s="1"/>
  <c r="D180"/>
  <c r="D26" s="1"/>
  <c r="E184"/>
  <c r="E183" s="1"/>
  <c r="I184"/>
  <c r="I183" s="1"/>
  <c r="J184"/>
  <c r="K184"/>
  <c r="L184"/>
  <c r="L183" s="1"/>
  <c r="M184"/>
  <c r="M183" s="1"/>
  <c r="N184"/>
  <c r="O184"/>
  <c r="P184"/>
  <c r="P183" s="1"/>
  <c r="D183"/>
  <c r="D184"/>
  <c r="E194"/>
  <c r="I194"/>
  <c r="J194"/>
  <c r="K194"/>
  <c r="L194"/>
  <c r="M194"/>
  <c r="N194"/>
  <c r="O194"/>
  <c r="P194"/>
  <c r="D194"/>
  <c r="J199"/>
  <c r="G200"/>
  <c r="I200"/>
  <c r="J200"/>
  <c r="K200"/>
  <c r="L200"/>
  <c r="M200"/>
  <c r="N200"/>
  <c r="O200"/>
  <c r="P200"/>
  <c r="D200"/>
  <c r="E206"/>
  <c r="I206"/>
  <c r="J206"/>
  <c r="K206"/>
  <c r="L206"/>
  <c r="M206"/>
  <c r="N206"/>
  <c r="O206"/>
  <c r="P206"/>
  <c r="D206"/>
  <c r="R209"/>
  <c r="Q209"/>
  <c r="H209"/>
  <c r="S209" s="1"/>
  <c r="G209"/>
  <c r="S208"/>
  <c r="R208"/>
  <c r="H208"/>
  <c r="G208"/>
  <c r="H207"/>
  <c r="R206" s="1"/>
  <c r="G207"/>
  <c r="R205"/>
  <c r="H205"/>
  <c r="S205" s="1"/>
  <c r="G205"/>
  <c r="H204"/>
  <c r="G204"/>
  <c r="H203"/>
  <c r="R203" s="1"/>
  <c r="G203"/>
  <c r="R202"/>
  <c r="H202"/>
  <c r="S202" s="1"/>
  <c r="G202"/>
  <c r="S201"/>
  <c r="R201"/>
  <c r="H201"/>
  <c r="G201"/>
  <c r="S198"/>
  <c r="R198"/>
  <c r="H198"/>
  <c r="G198"/>
  <c r="H197"/>
  <c r="G197"/>
  <c r="G194" s="1"/>
  <c r="H196"/>
  <c r="R196" s="1"/>
  <c r="G196"/>
  <c r="S195"/>
  <c r="R195"/>
  <c r="H195"/>
  <c r="G195"/>
  <c r="R193"/>
  <c r="H193"/>
  <c r="S193" s="1"/>
  <c r="G193"/>
  <c r="R192"/>
  <c r="H192"/>
  <c r="S192" s="1"/>
  <c r="G192"/>
  <c r="H191"/>
  <c r="G191"/>
  <c r="H190"/>
  <c r="S190" s="1"/>
  <c r="G190"/>
  <c r="H189"/>
  <c r="G189"/>
  <c r="H188"/>
  <c r="G188"/>
  <c r="H187"/>
  <c r="R187" s="1"/>
  <c r="G187"/>
  <c r="H186"/>
  <c r="S186" s="1"/>
  <c r="G186"/>
  <c r="R185"/>
  <c r="H185"/>
  <c r="S185" s="1"/>
  <c r="G185"/>
  <c r="R181"/>
  <c r="H181"/>
  <c r="S181" s="1"/>
  <c r="G181"/>
  <c r="H179"/>
  <c r="H178" s="1"/>
  <c r="G179"/>
  <c r="G178" s="1"/>
  <c r="R177"/>
  <c r="H177"/>
  <c r="S177" s="1"/>
  <c r="G177"/>
  <c r="R176"/>
  <c r="H176"/>
  <c r="S176" s="1"/>
  <c r="G176"/>
  <c r="H175"/>
  <c r="R175" s="1"/>
  <c r="G175"/>
  <c r="G173" s="1"/>
  <c r="H174"/>
  <c r="S174" s="1"/>
  <c r="G174"/>
  <c r="H171"/>
  <c r="G171"/>
  <c r="H169"/>
  <c r="G169"/>
  <c r="G168" s="1"/>
  <c r="H166"/>
  <c r="G166"/>
  <c r="G165" s="1"/>
  <c r="H164"/>
  <c r="S164" s="1"/>
  <c r="G164"/>
  <c r="G163" s="1"/>
  <c r="S161"/>
  <c r="H161"/>
  <c r="H160" s="1"/>
  <c r="G161"/>
  <c r="G160" s="1"/>
  <c r="R159"/>
  <c r="R158" s="1"/>
  <c r="H159"/>
  <c r="S159" s="1"/>
  <c r="G159"/>
  <c r="R157"/>
  <c r="R156" s="1"/>
  <c r="H157"/>
  <c r="S157" s="1"/>
  <c r="G157"/>
  <c r="G156" s="1"/>
  <c r="H155"/>
  <c r="G155"/>
  <c r="G154" s="1"/>
  <c r="H153"/>
  <c r="G153"/>
  <c r="G152" s="1"/>
  <c r="H151"/>
  <c r="G151"/>
  <c r="H149"/>
  <c r="G149"/>
  <c r="G148" s="1"/>
  <c r="H147"/>
  <c r="S147" s="1"/>
  <c r="G147"/>
  <c r="G146" s="1"/>
  <c r="R144"/>
  <c r="H144"/>
  <c r="S144" s="1"/>
  <c r="G144"/>
  <c r="G143" s="1"/>
  <c r="R142"/>
  <c r="H142"/>
  <c r="S142" s="1"/>
  <c r="G142"/>
  <c r="R141"/>
  <c r="H141"/>
  <c r="S141" s="1"/>
  <c r="G141"/>
  <c r="H140"/>
  <c r="G140"/>
  <c r="R138"/>
  <c r="H138"/>
  <c r="S138" s="1"/>
  <c r="G138"/>
  <c r="S137"/>
  <c r="R137"/>
  <c r="H137"/>
  <c r="G137"/>
  <c r="H136"/>
  <c r="R136" s="1"/>
  <c r="G136"/>
  <c r="H135"/>
  <c r="S135" s="1"/>
  <c r="G135"/>
  <c r="R134"/>
  <c r="H134"/>
  <c r="S134" s="1"/>
  <c r="G134"/>
  <c r="R133"/>
  <c r="H133"/>
  <c r="S133" s="1"/>
  <c r="G133"/>
  <c r="H132"/>
  <c r="R132" s="1"/>
  <c r="G132"/>
  <c r="H131"/>
  <c r="S131" s="1"/>
  <c r="G131"/>
  <c r="R130"/>
  <c r="H130"/>
  <c r="S130" s="1"/>
  <c r="G130"/>
  <c r="S129"/>
  <c r="R129"/>
  <c r="H129"/>
  <c r="G129"/>
  <c r="Q125"/>
  <c r="H125"/>
  <c r="G125"/>
  <c r="S124"/>
  <c r="R124"/>
  <c r="H124"/>
  <c r="G124"/>
  <c r="H123"/>
  <c r="G123"/>
  <c r="H122"/>
  <c r="G122"/>
  <c r="H121"/>
  <c r="G121"/>
  <c r="H120"/>
  <c r="G120"/>
  <c r="H119"/>
  <c r="G119"/>
  <c r="Q118"/>
  <c r="H118"/>
  <c r="S118" s="1"/>
  <c r="G118"/>
  <c r="R117"/>
  <c r="Q117"/>
  <c r="H117"/>
  <c r="S117" s="1"/>
  <c r="G117"/>
  <c r="S116"/>
  <c r="R116"/>
  <c r="H116"/>
  <c r="G116"/>
  <c r="H115"/>
  <c r="G115"/>
  <c r="H114"/>
  <c r="S114" s="1"/>
  <c r="G114"/>
  <c r="H113"/>
  <c r="G113"/>
  <c r="H112"/>
  <c r="R112" s="1"/>
  <c r="G112"/>
  <c r="H111"/>
  <c r="R111" s="1"/>
  <c r="G111"/>
  <c r="Q110"/>
  <c r="H110"/>
  <c r="G110"/>
  <c r="R109"/>
  <c r="Q109"/>
  <c r="H109"/>
  <c r="S109" s="1"/>
  <c r="G109"/>
  <c r="S108"/>
  <c r="R108"/>
  <c r="H108"/>
  <c r="G108"/>
  <c r="H107"/>
  <c r="R107" s="1"/>
  <c r="G107"/>
  <c r="H106"/>
  <c r="S106" s="1"/>
  <c r="G106"/>
  <c r="H105"/>
  <c r="G105"/>
  <c r="H104"/>
  <c r="R104" s="1"/>
  <c r="G104"/>
  <c r="H103"/>
  <c r="R103" s="1"/>
  <c r="G103"/>
  <c r="Q102"/>
  <c r="H102"/>
  <c r="S102" s="1"/>
  <c r="G102"/>
  <c r="Q101"/>
  <c r="H101"/>
  <c r="G101"/>
  <c r="H100"/>
  <c r="G100"/>
  <c r="H99"/>
  <c r="G99"/>
  <c r="H98"/>
  <c r="S98" s="1"/>
  <c r="G98"/>
  <c r="H97"/>
  <c r="G97"/>
  <c r="H96"/>
  <c r="G96"/>
  <c r="H95"/>
  <c r="R95" s="1"/>
  <c r="G95"/>
  <c r="Q94"/>
  <c r="H94"/>
  <c r="G94"/>
  <c r="R93"/>
  <c r="Q93"/>
  <c r="H93"/>
  <c r="S93" s="1"/>
  <c r="G93"/>
  <c r="S92"/>
  <c r="R92"/>
  <c r="H92"/>
  <c r="G92"/>
  <c r="H91"/>
  <c r="R91" s="1"/>
  <c r="G91"/>
  <c r="H90"/>
  <c r="S90" s="1"/>
  <c r="G90"/>
  <c r="H89"/>
  <c r="G89"/>
  <c r="H88"/>
  <c r="R88" s="1"/>
  <c r="G88"/>
  <c r="Q86"/>
  <c r="H86"/>
  <c r="G86"/>
  <c r="R85"/>
  <c r="Q85"/>
  <c r="H85"/>
  <c r="S85" s="1"/>
  <c r="G85"/>
  <c r="H84"/>
  <c r="R84" s="1"/>
  <c r="G84"/>
  <c r="H83"/>
  <c r="S83" s="1"/>
  <c r="G83"/>
  <c r="R82"/>
  <c r="H82"/>
  <c r="S82" s="1"/>
  <c r="G82"/>
  <c r="H81"/>
  <c r="G81"/>
  <c r="H80"/>
  <c r="R80" s="1"/>
  <c r="G80"/>
  <c r="H79"/>
  <c r="S79" s="1"/>
  <c r="G79"/>
  <c r="Q78"/>
  <c r="H78"/>
  <c r="G78"/>
  <c r="R77"/>
  <c r="Q77"/>
  <c r="H77"/>
  <c r="S77" s="1"/>
  <c r="G77"/>
  <c r="H76"/>
  <c r="G76"/>
  <c r="H73"/>
  <c r="G73"/>
  <c r="G72" s="1"/>
  <c r="H69"/>
  <c r="G69"/>
  <c r="G68" s="1"/>
  <c r="G67" s="1"/>
  <c r="H66"/>
  <c r="G66"/>
  <c r="G65" s="1"/>
  <c r="Q63"/>
  <c r="Q62" s="1"/>
  <c r="H63"/>
  <c r="R63" s="1"/>
  <c r="R62" s="1"/>
  <c r="G63"/>
  <c r="H61"/>
  <c r="S61" s="1"/>
  <c r="G61"/>
  <c r="G60" s="1"/>
  <c r="Q59"/>
  <c r="Q58" s="1"/>
  <c r="H59"/>
  <c r="S59" s="1"/>
  <c r="G59"/>
  <c r="G58" s="1"/>
  <c r="G57" s="1"/>
  <c r="Q56"/>
  <c r="Q55" s="1"/>
  <c r="H56"/>
  <c r="S56" s="1"/>
  <c r="G56"/>
  <c r="R54"/>
  <c r="R53" s="1"/>
  <c r="H54"/>
  <c r="Q54" s="1"/>
  <c r="G54"/>
  <c r="G53" s="1"/>
  <c r="H52"/>
  <c r="S52" s="1"/>
  <c r="G52"/>
  <c r="G51" s="1"/>
  <c r="Q48"/>
  <c r="Q47" s="1"/>
  <c r="H48"/>
  <c r="S48" s="1"/>
  <c r="G48"/>
  <c r="G47" s="1"/>
  <c r="R46"/>
  <c r="R45" s="1"/>
  <c r="Q46"/>
  <c r="Q45" s="1"/>
  <c r="Q44" s="1"/>
  <c r="H46"/>
  <c r="S46" s="1"/>
  <c r="G46"/>
  <c r="G45" s="1"/>
  <c r="G44" s="1"/>
  <c r="S43"/>
  <c r="R43"/>
  <c r="H43"/>
  <c r="G43"/>
  <c r="H41"/>
  <c r="G41"/>
  <c r="H40"/>
  <c r="Q40" s="1"/>
  <c r="G40"/>
  <c r="H39"/>
  <c r="S39" s="1"/>
  <c r="G39"/>
  <c r="Q36"/>
  <c r="H36"/>
  <c r="G36"/>
  <c r="R35"/>
  <c r="Q35"/>
  <c r="Q34" s="1"/>
  <c r="H35"/>
  <c r="S35" s="1"/>
  <c r="G35"/>
  <c r="Q33"/>
  <c r="Q32" s="1"/>
  <c r="H33"/>
  <c r="S32" s="1"/>
  <c r="G33"/>
  <c r="G32" s="1"/>
  <c r="N24"/>
  <c r="K26"/>
  <c r="L26"/>
  <c r="P26"/>
  <c r="E32"/>
  <c r="F32"/>
  <c r="I32"/>
  <c r="J32"/>
  <c r="K32"/>
  <c r="L32"/>
  <c r="M32"/>
  <c r="N32"/>
  <c r="O32"/>
  <c r="P32"/>
  <c r="D32"/>
  <c r="D31" s="1"/>
  <c r="F73"/>
  <c r="F66"/>
  <c r="F63"/>
  <c r="F61"/>
  <c r="F60" s="1"/>
  <c r="F59"/>
  <c r="F58" s="1"/>
  <c r="F56"/>
  <c r="F54"/>
  <c r="F52"/>
  <c r="F51" s="1"/>
  <c r="F50" s="1"/>
  <c r="F48"/>
  <c r="F47" s="1"/>
  <c r="F46"/>
  <c r="F45" s="1"/>
  <c r="F209"/>
  <c r="F208"/>
  <c r="Q208" s="1"/>
  <c r="F207"/>
  <c r="F205"/>
  <c r="F204"/>
  <c r="F203"/>
  <c r="Q203" s="1"/>
  <c r="F202"/>
  <c r="Q202" s="1"/>
  <c r="F198"/>
  <c r="F197"/>
  <c r="F194" s="1"/>
  <c r="F196"/>
  <c r="Q196" s="1"/>
  <c r="F195"/>
  <c r="Q195" s="1"/>
  <c r="F193"/>
  <c r="F192"/>
  <c r="Q192" s="1"/>
  <c r="F191"/>
  <c r="F190"/>
  <c r="F189"/>
  <c r="F188"/>
  <c r="Q188" s="1"/>
  <c r="F187"/>
  <c r="F186"/>
  <c r="F185"/>
  <c r="Q185" s="1"/>
  <c r="F181"/>
  <c r="Q181" s="1"/>
  <c r="Q180" s="1"/>
  <c r="Q26" s="1"/>
  <c r="F179"/>
  <c r="F177"/>
  <c r="F176"/>
  <c r="F175"/>
  <c r="F174"/>
  <c r="Q174" s="1"/>
  <c r="F171"/>
  <c r="F166"/>
  <c r="Q166" s="1"/>
  <c r="Q165" s="1"/>
  <c r="F164"/>
  <c r="F161"/>
  <c r="F160" s="1"/>
  <c r="F159"/>
  <c r="Q159" s="1"/>
  <c r="Q158" s="1"/>
  <c r="F157"/>
  <c r="F155"/>
  <c r="F153"/>
  <c r="Q153" s="1"/>
  <c r="Q152" s="1"/>
  <c r="F151"/>
  <c r="F149"/>
  <c r="F148" s="1"/>
  <c r="F147"/>
  <c r="F144"/>
  <c r="Q144" s="1"/>
  <c r="Q143" s="1"/>
  <c r="F142"/>
  <c r="F141"/>
  <c r="F140"/>
  <c r="F138"/>
  <c r="Q138" s="1"/>
  <c r="F137"/>
  <c r="Q137" s="1"/>
  <c r="F136"/>
  <c r="F135"/>
  <c r="Q135" s="1"/>
  <c r="F134"/>
  <c r="Q134" s="1"/>
  <c r="F133"/>
  <c r="F132"/>
  <c r="F131"/>
  <c r="F130"/>
  <c r="Q130" s="1"/>
  <c r="F129"/>
  <c r="Q129" s="1"/>
  <c r="F125"/>
  <c r="F124"/>
  <c r="Q124" s="1"/>
  <c r="F123"/>
  <c r="F122"/>
  <c r="Q122" s="1"/>
  <c r="F121"/>
  <c r="F120"/>
  <c r="Q120" s="1"/>
  <c r="F119"/>
  <c r="F118"/>
  <c r="F117"/>
  <c r="F116"/>
  <c r="Q116" s="1"/>
  <c r="F115"/>
  <c r="F114"/>
  <c r="F113"/>
  <c r="Q113" s="1"/>
  <c r="F112"/>
  <c r="Q112" s="1"/>
  <c r="F111"/>
  <c r="F110"/>
  <c r="F109"/>
  <c r="F108"/>
  <c r="Q108" s="1"/>
  <c r="F107"/>
  <c r="F106"/>
  <c r="Q106" s="1"/>
  <c r="F105"/>
  <c r="F104"/>
  <c r="Q104" s="1"/>
  <c r="F103"/>
  <c r="F102"/>
  <c r="F101"/>
  <c r="F100"/>
  <c r="Q100" s="1"/>
  <c r="F99"/>
  <c r="F98"/>
  <c r="F97"/>
  <c r="Q97" s="1"/>
  <c r="F96"/>
  <c r="Q96" s="1"/>
  <c r="F95"/>
  <c r="F94"/>
  <c r="F93"/>
  <c r="F92"/>
  <c r="Q92" s="1"/>
  <c r="F91"/>
  <c r="F90"/>
  <c r="Q90" s="1"/>
  <c r="F89"/>
  <c r="F88"/>
  <c r="F87" s="1"/>
  <c r="F86"/>
  <c r="F85"/>
  <c r="F84"/>
  <c r="F83"/>
  <c r="Q83" s="1"/>
  <c r="F82"/>
  <c r="Q82" s="1"/>
  <c r="F81"/>
  <c r="F80"/>
  <c r="F79"/>
  <c r="Q79" s="1"/>
  <c r="F78"/>
  <c r="F77"/>
  <c r="F76"/>
  <c r="F69"/>
  <c r="F68" s="1"/>
  <c r="F67" s="1"/>
  <c r="F43"/>
  <c r="F41"/>
  <c r="Q41" s="1"/>
  <c r="F40"/>
  <c r="F39"/>
  <c r="F38" s="1"/>
  <c r="F37" s="1"/>
  <c r="F36"/>
  <c r="F35"/>
  <c r="F34" s="1"/>
  <c r="F33"/>
  <c r="E201"/>
  <c r="G172" l="1"/>
  <c r="G25" s="1"/>
  <c r="M64"/>
  <c r="G64"/>
  <c r="G206"/>
  <c r="O74"/>
  <c r="O71" s="1"/>
  <c r="O70" s="1"/>
  <c r="O23" s="1"/>
  <c r="H184"/>
  <c r="H183" s="1"/>
  <c r="E200"/>
  <c r="E199" s="1"/>
  <c r="E182" s="1"/>
  <c r="E27" s="1"/>
  <c r="F201"/>
  <c r="F200" s="1"/>
  <c r="F199" s="1"/>
  <c r="Q155"/>
  <c r="Q154" s="1"/>
  <c r="F154"/>
  <c r="Q164"/>
  <c r="Q163" s="1"/>
  <c r="Q162" s="1"/>
  <c r="F163"/>
  <c r="F162" s="1"/>
  <c r="S73"/>
  <c r="H72"/>
  <c r="R73"/>
  <c r="R72" s="1"/>
  <c r="S151"/>
  <c r="H150"/>
  <c r="R151"/>
  <c r="R150" s="1"/>
  <c r="S105"/>
  <c r="R105"/>
  <c r="S121"/>
  <c r="R121"/>
  <c r="S169"/>
  <c r="R169"/>
  <c r="R168" s="1"/>
  <c r="R188"/>
  <c r="S188"/>
  <c r="S97"/>
  <c r="R97"/>
  <c r="S113"/>
  <c r="R113"/>
  <c r="S166"/>
  <c r="H165"/>
  <c r="S165" s="1"/>
  <c r="R166"/>
  <c r="R165" s="1"/>
  <c r="S171"/>
  <c r="R171"/>
  <c r="R170" s="1"/>
  <c r="H170"/>
  <c r="S170" s="1"/>
  <c r="P71"/>
  <c r="P70" s="1"/>
  <c r="P23" s="1"/>
  <c r="L71"/>
  <c r="Q61"/>
  <c r="Q60" s="1"/>
  <c r="Q57" s="1"/>
  <c r="G87"/>
  <c r="G145"/>
  <c r="H162"/>
  <c r="L145"/>
  <c r="D70"/>
  <c r="F75"/>
  <c r="F74" s="1"/>
  <c r="Q89"/>
  <c r="Q105"/>
  <c r="Q121"/>
  <c r="F44"/>
  <c r="Q66"/>
  <c r="Q65" s="1"/>
  <c r="R34"/>
  <c r="R31" s="1"/>
  <c r="G38"/>
  <c r="G37" s="1"/>
  <c r="R44"/>
  <c r="G50"/>
  <c r="G49" s="1"/>
  <c r="G75"/>
  <c r="Q88"/>
  <c r="H128"/>
  <c r="G128"/>
  <c r="G127" s="1"/>
  <c r="G126" s="1"/>
  <c r="H194"/>
  <c r="S194" s="1"/>
  <c r="O199"/>
  <c r="K199"/>
  <c r="Q169"/>
  <c r="Q168" s="1"/>
  <c r="Q167" s="1"/>
  <c r="Q24" s="1"/>
  <c r="D145"/>
  <c r="N64"/>
  <c r="J64"/>
  <c r="P49"/>
  <c r="L49"/>
  <c r="H44"/>
  <c r="S44" s="1"/>
  <c r="F128"/>
  <c r="F127" s="1"/>
  <c r="F126" s="1"/>
  <c r="Q131"/>
  <c r="Q128" s="1"/>
  <c r="Q127" s="1"/>
  <c r="Q126" s="1"/>
  <c r="Q147"/>
  <c r="Q146" s="1"/>
  <c r="F146"/>
  <c r="F145" s="1"/>
  <c r="S66"/>
  <c r="H65"/>
  <c r="R66"/>
  <c r="R65" s="1"/>
  <c r="S155"/>
  <c r="R155"/>
  <c r="R154" s="1"/>
  <c r="H154"/>
  <c r="S154" s="1"/>
  <c r="S168"/>
  <c r="H167"/>
  <c r="S89"/>
  <c r="R89"/>
  <c r="H87"/>
  <c r="Q69"/>
  <c r="Q68" s="1"/>
  <c r="Q67" s="1"/>
  <c r="R68"/>
  <c r="R67" s="1"/>
  <c r="H68"/>
  <c r="H67" s="1"/>
  <c r="R76"/>
  <c r="H75"/>
  <c r="H74" s="1"/>
  <c r="Q149"/>
  <c r="Q148" s="1"/>
  <c r="R149"/>
  <c r="R148" s="1"/>
  <c r="H148"/>
  <c r="S148" s="1"/>
  <c r="S149"/>
  <c r="S153"/>
  <c r="H152"/>
  <c r="S152" s="1"/>
  <c r="R153"/>
  <c r="R152" s="1"/>
  <c r="G199"/>
  <c r="Q39"/>
  <c r="Q38" s="1"/>
  <c r="Q37" s="1"/>
  <c r="Q52"/>
  <c r="Q51" s="1"/>
  <c r="Q50" s="1"/>
  <c r="G184"/>
  <c r="G183" s="1"/>
  <c r="D182"/>
  <c r="E167"/>
  <c r="P145"/>
  <c r="Q81"/>
  <c r="Q98"/>
  <c r="Q114"/>
  <c r="Q151"/>
  <c r="Q150" s="1"/>
  <c r="F206"/>
  <c r="F57"/>
  <c r="F49" s="1"/>
  <c r="Q73"/>
  <c r="Q72" s="1"/>
  <c r="G162"/>
  <c r="G167"/>
  <c r="G24" s="1"/>
  <c r="F180"/>
  <c r="S160"/>
  <c r="E49"/>
  <c r="S150"/>
  <c r="J126"/>
  <c r="P74"/>
  <c r="H206"/>
  <c r="L199"/>
  <c r="L182" s="1"/>
  <c r="L27" s="1"/>
  <c r="H173"/>
  <c r="S158"/>
  <c r="H156"/>
  <c r="S156" s="1"/>
  <c r="I74"/>
  <c r="I71" s="1"/>
  <c r="I70" s="1"/>
  <c r="I23" s="1"/>
  <c r="Q133"/>
  <c r="Q142"/>
  <c r="Q171"/>
  <c r="Q170" s="1"/>
  <c r="Q177"/>
  <c r="Q173" s="1"/>
  <c r="Q172" s="1"/>
  <c r="Q25" s="1"/>
  <c r="Q186"/>
  <c r="Q190"/>
  <c r="P20"/>
  <c r="L20"/>
  <c r="G31"/>
  <c r="Q43"/>
  <c r="Q42" s="1"/>
  <c r="S63"/>
  <c r="S88"/>
  <c r="S104"/>
  <c r="S112"/>
  <c r="R147"/>
  <c r="R146" s="1"/>
  <c r="R161"/>
  <c r="R160" s="1"/>
  <c r="R164"/>
  <c r="R163" s="1"/>
  <c r="Q198"/>
  <c r="M199"/>
  <c r="M182" s="1"/>
  <c r="M27" s="1"/>
  <c r="I199"/>
  <c r="N183"/>
  <c r="J183"/>
  <c r="J182" s="1"/>
  <c r="J27" s="1"/>
  <c r="F184"/>
  <c r="F183" s="1"/>
  <c r="F182" s="1"/>
  <c r="H180"/>
  <c r="M172"/>
  <c r="M25" s="1"/>
  <c r="I172"/>
  <c r="I25" s="1"/>
  <c r="E172"/>
  <c r="E25" s="1"/>
  <c r="F168"/>
  <c r="S163"/>
  <c r="K162"/>
  <c r="F158"/>
  <c r="S146"/>
  <c r="H143"/>
  <c r="S143" s="1"/>
  <c r="N71"/>
  <c r="N70" s="1"/>
  <c r="N23" s="1"/>
  <c r="J71"/>
  <c r="J70" s="1"/>
  <c r="J23" s="1"/>
  <c r="F72"/>
  <c r="F65"/>
  <c r="F64" s="1"/>
  <c r="H62"/>
  <c r="S62" s="1"/>
  <c r="H55"/>
  <c r="S55" s="1"/>
  <c r="H42"/>
  <c r="S42" s="1"/>
  <c r="N126"/>
  <c r="L74"/>
  <c r="O31"/>
  <c r="O30" s="1"/>
  <c r="O29" s="1"/>
  <c r="O22" s="1"/>
  <c r="P199"/>
  <c r="P182" s="1"/>
  <c r="P27" s="1"/>
  <c r="H200"/>
  <c r="I182"/>
  <c r="I27" s="1"/>
  <c r="K145"/>
  <c r="M21"/>
  <c r="M74"/>
  <c r="M71" s="1"/>
  <c r="M70" s="1"/>
  <c r="M23" s="1"/>
  <c r="E74"/>
  <c r="E71" s="1"/>
  <c r="E70" s="1"/>
  <c r="H34"/>
  <c r="Q141"/>
  <c r="Q157"/>
  <c r="Q156" s="1"/>
  <c r="Q176"/>
  <c r="Q189"/>
  <c r="Q193"/>
  <c r="M20"/>
  <c r="I20"/>
  <c r="R39"/>
  <c r="R48"/>
  <c r="R47" s="1"/>
  <c r="R52"/>
  <c r="R51" s="1"/>
  <c r="S54"/>
  <c r="R56"/>
  <c r="R55" s="1"/>
  <c r="R59"/>
  <c r="R58" s="1"/>
  <c r="R57" s="1"/>
  <c r="R61"/>
  <c r="R60" s="1"/>
  <c r="N199"/>
  <c r="O183"/>
  <c r="K183"/>
  <c r="N172"/>
  <c r="N25" s="1"/>
  <c r="F173"/>
  <c r="F172" s="1"/>
  <c r="F170"/>
  <c r="F156"/>
  <c r="K71"/>
  <c r="S65"/>
  <c r="H60"/>
  <c r="S60" s="1"/>
  <c r="H53"/>
  <c r="S53" s="1"/>
  <c r="H47"/>
  <c r="S47" s="1"/>
  <c r="S45"/>
  <c r="H38"/>
  <c r="H37" s="1"/>
  <c r="K37"/>
  <c r="J31"/>
  <c r="J30"/>
  <c r="J29" s="1"/>
  <c r="J22" s="1"/>
  <c r="J19" s="1"/>
  <c r="J28" s="1"/>
  <c r="D30"/>
  <c r="O21"/>
  <c r="K21"/>
  <c r="I21"/>
  <c r="Q161"/>
  <c r="Q160" s="1"/>
  <c r="E24"/>
  <c r="O172"/>
  <c r="O25" s="1"/>
  <c r="N21"/>
  <c r="F21"/>
  <c r="E21"/>
  <c r="K20"/>
  <c r="Q179"/>
  <c r="Q178" s="1"/>
  <c r="F26"/>
  <c r="J21"/>
  <c r="D21"/>
  <c r="Q197"/>
  <c r="Q194" s="1"/>
  <c r="N20"/>
  <c r="D199"/>
  <c r="D20"/>
  <c r="Q204"/>
  <c r="Q205"/>
  <c r="Q207"/>
  <c r="Q206" s="1"/>
  <c r="S203"/>
  <c r="R204"/>
  <c r="R200" s="1"/>
  <c r="R199" s="1"/>
  <c r="S204"/>
  <c r="S196"/>
  <c r="R197"/>
  <c r="R194" s="1"/>
  <c r="S197"/>
  <c r="S187"/>
  <c r="R186"/>
  <c r="Q187"/>
  <c r="R190"/>
  <c r="Q191"/>
  <c r="S175"/>
  <c r="R174"/>
  <c r="R173" s="1"/>
  <c r="R172" s="1"/>
  <c r="R25" s="1"/>
  <c r="Q175"/>
  <c r="S132"/>
  <c r="S136"/>
  <c r="R131"/>
  <c r="R128" s="1"/>
  <c r="R127" s="1"/>
  <c r="R126" s="1"/>
  <c r="Q132"/>
  <c r="R135"/>
  <c r="Q136"/>
  <c r="Q140"/>
  <c r="S95"/>
  <c r="S107"/>
  <c r="S111"/>
  <c r="R90"/>
  <c r="Q91"/>
  <c r="Q95"/>
  <c r="R98"/>
  <c r="Q99"/>
  <c r="R102"/>
  <c r="Q103"/>
  <c r="R106"/>
  <c r="Q107"/>
  <c r="Q111"/>
  <c r="R114"/>
  <c r="Q115"/>
  <c r="R118"/>
  <c r="Q119"/>
  <c r="Q123"/>
  <c r="S91"/>
  <c r="S103"/>
  <c r="S76"/>
  <c r="S80"/>
  <c r="S84"/>
  <c r="Q76"/>
  <c r="R79"/>
  <c r="Q80"/>
  <c r="R83"/>
  <c r="Q84"/>
  <c r="H32"/>
  <c r="N31"/>
  <c r="N30" s="1"/>
  <c r="N29" s="1"/>
  <c r="N22" s="1"/>
  <c r="F31"/>
  <c r="F30" s="1"/>
  <c r="J20"/>
  <c r="K31"/>
  <c r="O20"/>
  <c r="Q31"/>
  <c r="Q30" s="1"/>
  <c r="M31"/>
  <c r="M30" s="1"/>
  <c r="M29" s="1"/>
  <c r="M22" s="1"/>
  <c r="I31"/>
  <c r="I30" s="1"/>
  <c r="I29" s="1"/>
  <c r="I22" s="1"/>
  <c r="E31"/>
  <c r="E30" s="1"/>
  <c r="P31"/>
  <c r="P30" s="1"/>
  <c r="P29" s="1"/>
  <c r="P22" s="1"/>
  <c r="L31"/>
  <c r="L30" s="1"/>
  <c r="L29" s="1"/>
  <c r="L22" s="1"/>
  <c r="H31"/>
  <c r="H30" s="1"/>
  <c r="G21" l="1"/>
  <c r="R38"/>
  <c r="R37" s="1"/>
  <c r="R30" s="1"/>
  <c r="G30"/>
  <c r="G29" s="1"/>
  <c r="G22" s="1"/>
  <c r="R184"/>
  <c r="R183" s="1"/>
  <c r="R182" s="1"/>
  <c r="R27" s="1"/>
  <c r="R87"/>
  <c r="G74"/>
  <c r="G71" s="1"/>
  <c r="G70" s="1"/>
  <c r="G23" s="1"/>
  <c r="H127"/>
  <c r="M19"/>
  <c r="M28" s="1"/>
  <c r="E20"/>
  <c r="R145"/>
  <c r="Q64"/>
  <c r="Q29" s="1"/>
  <c r="Q22" s="1"/>
  <c r="F20"/>
  <c r="H145"/>
  <c r="S145" s="1"/>
  <c r="S167"/>
  <c r="H24"/>
  <c r="S24" s="1"/>
  <c r="H199"/>
  <c r="S200"/>
  <c r="H26"/>
  <c r="S180"/>
  <c r="H172"/>
  <c r="S173"/>
  <c r="H182"/>
  <c r="S72"/>
  <c r="H71"/>
  <c r="P19"/>
  <c r="P28" s="1"/>
  <c r="Q75"/>
  <c r="H50"/>
  <c r="R75"/>
  <c r="S162"/>
  <c r="L19"/>
  <c r="L28" s="1"/>
  <c r="K30"/>
  <c r="K29" s="1"/>
  <c r="K22" s="1"/>
  <c r="K70"/>
  <c r="K23" s="1"/>
  <c r="Q184"/>
  <c r="Q183" s="1"/>
  <c r="Q182" s="1"/>
  <c r="Q27" s="1"/>
  <c r="L70"/>
  <c r="L23" s="1"/>
  <c r="R167"/>
  <c r="R24" s="1"/>
  <c r="I19"/>
  <c r="I28" s="1"/>
  <c r="Q201"/>
  <c r="Q200" s="1"/>
  <c r="Q199" s="1"/>
  <c r="O182"/>
  <c r="O27" s="1"/>
  <c r="O19" s="1"/>
  <c r="O28" s="1"/>
  <c r="R50"/>
  <c r="R49" s="1"/>
  <c r="H57"/>
  <c r="S57" s="1"/>
  <c r="F71"/>
  <c r="F70" s="1"/>
  <c r="F167"/>
  <c r="Q49"/>
  <c r="H64"/>
  <c r="G20"/>
  <c r="H20"/>
  <c r="K182"/>
  <c r="K27" s="1"/>
  <c r="H21"/>
  <c r="S21" s="1"/>
  <c r="S31"/>
  <c r="N182"/>
  <c r="N27" s="1"/>
  <c r="N19" s="1"/>
  <c r="N28" s="1"/>
  <c r="R162"/>
  <c r="G182"/>
  <c r="G27" s="1"/>
  <c r="R64"/>
  <c r="Q145"/>
  <c r="Q87"/>
  <c r="Q21" s="1"/>
  <c r="F29"/>
  <c r="F22" s="1"/>
  <c r="E29"/>
  <c r="E22" s="1"/>
  <c r="E23"/>
  <c r="D23"/>
  <c r="D24"/>
  <c r="F24"/>
  <c r="D25"/>
  <c r="F25"/>
  <c r="D29"/>
  <c r="R21" l="1"/>
  <c r="R29"/>
  <c r="R22" s="1"/>
  <c r="G19"/>
  <c r="G28" s="1"/>
  <c r="S50"/>
  <c r="H49"/>
  <c r="H27"/>
  <c r="R74"/>
  <c r="R71" s="1"/>
  <c r="R70" s="1"/>
  <c r="R23" s="1"/>
  <c r="R20"/>
  <c r="K19"/>
  <c r="K28" s="1"/>
  <c r="Q74"/>
  <c r="Q71" s="1"/>
  <c r="Q70" s="1"/>
  <c r="Q23" s="1"/>
  <c r="Q19" s="1"/>
  <c r="Q28" s="1"/>
  <c r="Q20"/>
  <c r="H25"/>
  <c r="H126"/>
  <c r="S30"/>
  <c r="E19"/>
  <c r="E28" s="1"/>
  <c r="F23"/>
  <c r="D27"/>
  <c r="F27"/>
  <c r="D22"/>
  <c r="R19" l="1"/>
  <c r="R28" s="1"/>
  <c r="S49"/>
  <c r="H29"/>
  <c r="H22" s="1"/>
  <c r="S29"/>
  <c r="F19"/>
  <c r="F28" s="1"/>
  <c r="H70"/>
  <c r="D19"/>
  <c r="D28" s="1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B18"/>
  <c r="H19" l="1"/>
  <c r="H23"/>
  <c r="H28" l="1"/>
</calcChain>
</file>

<file path=xl/sharedStrings.xml><?xml version="1.0" encoding="utf-8"?>
<sst xmlns="http://schemas.openxmlformats.org/spreadsheetml/2006/main" count="799" uniqueCount="445">
  <si>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</si>
  <si>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</si>
  <si>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</si>
  <si>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</si>
  <si>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</si>
  <si>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</si>
  <si>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</si>
  <si>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</si>
  <si>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</si>
  <si>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</si>
  <si>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</si>
  <si>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</si>
  <si>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</si>
  <si>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</si>
  <si>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</si>
  <si>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</si>
  <si>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</si>
  <si>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</si>
  <si>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</si>
  <si>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</si>
  <si>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</si>
  <si>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</si>
  <si>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</si>
  <si>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</si>
  <si>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</si>
  <si>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</si>
  <si>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</si>
  <si>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</si>
  <si>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</si>
  <si>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</si>
  <si>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</si>
  <si>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</si>
  <si>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</si>
  <si>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</si>
  <si>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</si>
  <si>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</si>
  <si>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</si>
  <si>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</si>
  <si>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</si>
  <si>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</si>
  <si>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</si>
  <si>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</si>
  <si>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</si>
  <si>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</si>
  <si>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</si>
  <si>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</si>
  <si>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</si>
  <si>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</si>
  <si>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</si>
  <si>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</si>
  <si>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</si>
  <si>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</si>
  <si>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</si>
  <si>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</si>
  <si>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</si>
  <si>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</si>
  <si>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</si>
  <si>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</si>
  <si>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</si>
  <si>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</si>
  <si>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</si>
  <si>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</si>
  <si>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</si>
  <si>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</si>
  <si>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</si>
  <si>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</si>
  <si>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</si>
  <si>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</si>
  <si>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</si>
  <si>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</si>
  <si>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</si>
  <si>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</si>
  <si>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</si>
  <si>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</si>
  <si>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</si>
  <si>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</si>
  <si>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</si>
  <si>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</si>
  <si>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</si>
  <si>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</si>
  <si>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</si>
  <si>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</si>
  <si>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</si>
  <si>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</si>
  <si>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</si>
  <si>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</si>
  <si>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</si>
  <si>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</si>
  <si>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</si>
  <si>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</si>
  <si>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</si>
  <si>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</si>
  <si>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</si>
  <si>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</si>
  <si>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</si>
  <si>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</si>
  <si>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</si>
  <si>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</si>
  <si>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</si>
  <si>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</si>
  <si>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</si>
  <si>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</si>
  <si>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</si>
  <si>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</si>
  <si>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</si>
  <si>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</si>
  <si>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</si>
  <si>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</si>
  <si>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</si>
  <si>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</si>
  <si>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</si>
  <si>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</si>
  <si>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</si>
  <si>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</si>
  <si>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</si>
  <si>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</si>
  <si>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</si>
  <si>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</si>
  <si>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</si>
  <si>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</si>
  <si>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</si>
  <si>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</si>
  <si>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</si>
  <si>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</si>
  <si>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</si>
  <si>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</si>
  <si>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</si>
  <si>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</si>
  <si>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</si>
  <si>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</si>
  <si>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</si>
  <si>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</si>
  <si>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</si>
  <si>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</si>
  <si>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</si>
  <si>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</si>
  <si>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</si>
  <si>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</si>
  <si>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</si>
  <si>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</si>
  <si>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</si>
  <si>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</si>
  <si>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</si>
  <si>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</si>
  <si>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</si>
  <si>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</si>
  <si>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</si>
  <si>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</si>
  <si>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</si>
  <si>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</si>
  <si>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</si>
  <si>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</si>
  <si>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</si>
  <si>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</si>
  <si>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</si>
  <si>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</si>
  <si>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</si>
  <si>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</si>
  <si>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</si>
  <si>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</si>
  <si>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</si>
  <si>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</si>
  <si>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</si>
  <si>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</si>
  <si>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</si>
  <si>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</si>
  <si>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</si>
  <si>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</si>
  <si>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</si>
  <si>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</si>
  <si>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</si>
  <si>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</si>
  <si>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</si>
  <si>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</si>
  <si>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</si>
  <si>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</si>
  <si>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Финансирование капитальных вложений 2019 (года N), млн. рублей (с НДС)</t>
  </si>
  <si>
    <t xml:space="preserve">Остаток финансирования капитальных вложений 
на  01.01.2019 года (года N)  в прогнозных ценах соответствующих лет,  млн. рублей (с НДС) </t>
  </si>
  <si>
    <t xml:space="preserve">Фактический объем финансирования капитальных вложений на  01.01.2019 года (года N), млн. рублей 
(с НДС) 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</si>
  <si>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</si>
  <si>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</si>
  <si>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</si>
  <si>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</si>
  <si>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</si>
  <si>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</si>
  <si>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</si>
  <si>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</si>
  <si>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</si>
  <si>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</si>
  <si>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</si>
  <si>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</si>
  <si>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</si>
  <si>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</si>
  <si>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</si>
  <si>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</si>
  <si>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</si>
  <si>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</si>
  <si>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</si>
  <si>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</si>
  <si>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</si>
  <si>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</si>
  <si>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</si>
  <si>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</si>
  <si>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</si>
  <si>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</si>
  <si>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</si>
  <si>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</si>
  <si>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</si>
  <si>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</si>
  <si>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</si>
  <si>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</si>
  <si>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</si>
  <si>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</si>
  <si>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</si>
  <si>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</si>
  <si>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</si>
  <si>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</si>
  <si>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</si>
  <si>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</si>
  <si>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</si>
  <si>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</si>
  <si>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</si>
  <si>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</si>
  <si>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</si>
  <si>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</si>
  <si>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</si>
  <si>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</si>
  <si>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</si>
  <si>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</si>
  <si>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</si>
  <si>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</si>
  <si>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</si>
  <si>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</si>
  <si>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</si>
  <si>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</si>
  <si>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</si>
  <si>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</si>
  <si>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</si>
  <si>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</si>
  <si>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</si>
  <si>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</si>
  <si>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</si>
  <si>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</si>
  <si>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</si>
  <si>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</si>
  <si>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</si>
  <si>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</si>
  <si>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</si>
  <si>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</si>
  <si>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</si>
  <si>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</si>
  <si>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</si>
  <si>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</si>
  <si>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</si>
  <si>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</si>
  <si>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</si>
  <si>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</si>
  <si>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</si>
  <si>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</si>
  <si>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</si>
  <si>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</si>
  <si>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</si>
  <si>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</si>
  <si>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</si>
  <si>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</si>
  <si>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</si>
  <si>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</si>
  <si>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</si>
  <si>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</si>
  <si>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</si>
  <si>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</si>
  <si>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</si>
  <si>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</si>
  <si>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</si>
  <si>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</si>
  <si>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</si>
  <si>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</si>
  <si>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</si>
  <si>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</si>
  <si>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</si>
  <si>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</si>
  <si>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</si>
  <si>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</si>
  <si>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</si>
  <si>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</si>
  <si>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</si>
  <si>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</si>
  <si>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</si>
  <si>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</si>
  <si>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</si>
  <si>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</si>
  <si>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</si>
  <si>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</si>
  <si>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</si>
  <si>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</si>
  <si>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</si>
  <si>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</si>
  <si>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</si>
  <si>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</si>
  <si>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</si>
  <si>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</si>
  <si>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</si>
  <si>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</si>
  <si>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</si>
  <si>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</si>
  <si>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</si>
  <si>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1.2.1.2.2.25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</si>
  <si>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</si>
  <si>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1.2.1.2.2.26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</si>
  <si>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</si>
  <si>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1.2.1.2.2.27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</si>
  <si>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</si>
  <si>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1.2.1.2.2.28</t>
  </si>
  <si>
    <t>1.2.1.2.2.29</t>
  </si>
  <si>
    <t>1.2.1.2.2.30</t>
  </si>
  <si>
    <t>1.2.1.2.2.31</t>
  </si>
  <si>
    <t>1.2.1.2.2.32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</si>
  <si>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</si>
  <si>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</si>
  <si>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</si>
  <si>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</si>
  <si>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</si>
  <si>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</si>
  <si>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</si>
  <si>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</si>
  <si>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</si>
  <si>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</si>
  <si>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</si>
  <si>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</si>
  <si>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</si>
  <si>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K_ПрН_ТП52_12122.37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</si>
  <si>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</si>
  <si>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</si>
  <si>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</si>
  <si>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</si>
  <si>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</si>
  <si>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</si>
  <si>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</si>
  <si>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</si>
  <si>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</si>
  <si>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</si>
  <si>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</si>
  <si>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</si>
  <si>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</si>
  <si>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</si>
  <si>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</si>
  <si>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</si>
  <si>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</si>
  <si>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</si>
  <si>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</si>
  <si>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</si>
  <si>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</si>
  <si>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</si>
  <si>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</si>
  <si>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</si>
  <si>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</si>
  <si>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</si>
  <si>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</si>
  <si>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</si>
  <si>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</si>
  <si>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</si>
  <si>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</si>
  <si>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</si>
  <si>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</si>
  <si>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</si>
  <si>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</si>
  <si>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</si>
  <si>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</si>
  <si>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</si>
  <si>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</si>
  <si>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</si>
  <si>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</si>
  <si>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</si>
  <si>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</si>
  <si>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</si>
  <si>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</si>
  <si>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</si>
  <si>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</si>
  <si>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</si>
  <si>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</si>
  <si>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</si>
  <si>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</si>
  <si>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</si>
  <si>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</si>
  <si>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</si>
  <si>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</si>
  <si>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</si>
  <si>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</si>
  <si>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</si>
  <si>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</si>
  <si>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</si>
  <si>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</si>
  <si>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</si>
  <si>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</si>
  <si>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</si>
  <si>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</si>
  <si>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</si>
  <si>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</si>
  <si>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</si>
  <si>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</si>
  <si>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</si>
  <si>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</si>
  <si>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</si>
  <si>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</si>
  <si>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</si>
  <si>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</si>
  <si>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</si>
  <si>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</si>
  <si>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</si>
  <si>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</si>
  <si>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</si>
  <si>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</si>
  <si>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</si>
  <si>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</si>
  <si>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</si>
  <si>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</si>
  <si>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</si>
  <si>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</si>
  <si>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</si>
  <si>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</si>
  <si>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</si>
  <si>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</si>
  <si>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</si>
  <si>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</si>
  <si>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</si>
  <si>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</si>
  <si>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</si>
  <si>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</si>
  <si>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</si>
  <si>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</si>
  <si>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</si>
  <si>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</si>
  <si>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</si>
  <si>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</si>
  <si>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</si>
  <si>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</si>
  <si>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</si>
  <si>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</si>
  <si>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</si>
  <si>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-</t>
  </si>
  <si>
    <t>за 2 квартал 2019 года</t>
  </si>
  <si>
    <t>3 квартал</t>
  </si>
  <si>
    <t>4 квартал</t>
  </si>
  <si>
    <t>Закупка не состоялась. Проведение повторной закупки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</si>
  <si>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18.06.2019г. № 129.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</si>
</sst>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_ ;\-#,##0.00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7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26">
    <xf numFmtId="0" fontId="0" fillId="0" borderId="0" xfId="0"/>
    <xf numFmtId="0" fontId="1" fillId="0" borderId="0" xfId="42" applyFont="1"/>
    <xf numFmtId="0" fontId="1" fillId="24" borderId="0" xfId="42" applyFont="1" applyFill="1"/>
    <xf numFmtId="0" fontId="2" fillId="0" borderId="0" xfId="42" applyFont="1" applyAlignment="1">
      <alignment horizontal="right" vertical="center"/>
    </xf>
    <xf numFmtId="0" fontId="1" fillId="0" borderId="0" xfId="42" applyFont="1" applyAlignment="1">
      <alignment horizontal="right"/>
    </xf>
    <xf numFmtId="0" fontId="2" fillId="0" borderId="0" xfId="42" applyFont="1" applyAlignment="1">
      <alignment horizontal="right"/>
    </xf>
    <xf numFmtId="0" fontId="2" fillId="0" borderId="0" xfId="42" applyFont="1" applyFill="1" applyBorder="1" applyAlignment="1">
      <alignment horizontal="center"/>
    </xf>
    <xf numFmtId="0" fontId="2" fillId="0" borderId="0" xfId="42" applyFont="1" applyFill="1" applyBorder="1" applyAlignment="1"/>
    <xf numFmtId="0" fontId="1" fillId="0" borderId="0" xfId="42" applyFont="1" applyBorder="1"/>
    <xf numFmtId="0" fontId="2" fillId="0" borderId="0" xfId="42" applyFont="1" applyFill="1" applyAlignment="1">
      <alignment wrapText="1"/>
    </xf>
    <xf numFmtId="0" fontId="2" fillId="24" borderId="0" xfId="42" applyFont="1" applyFill="1" applyBorder="1" applyAlignment="1">
      <alignment horizontal="center"/>
    </xf>
    <xf numFmtId="0" fontId="29" fillId="0" borderId="0" xfId="353" applyFont="1" applyAlignment="1">
      <alignment vertical="center"/>
    </xf>
    <xf numFmtId="0" fontId="29" fillId="0" borderId="0" xfId="353" applyFont="1" applyAlignment="1">
      <alignment horizontal="center" vertical="center"/>
    </xf>
    <xf numFmtId="0" fontId="29" fillId="24" borderId="0" xfId="353" applyFont="1" applyFill="1" applyAlignment="1">
      <alignment horizontal="center" vertical="center"/>
    </xf>
    <xf numFmtId="0" fontId="2" fillId="0" borderId="0" xfId="0" applyFont="1" applyFill="1" applyAlignment="1"/>
    <xf numFmtId="0" fontId="31" fillId="0" borderId="0" xfId="353" applyFont="1" applyAlignment="1">
      <alignment vertical="center"/>
    </xf>
    <xf numFmtId="0" fontId="1" fillId="0" borderId="11" xfId="42" applyFont="1" applyFill="1" applyBorder="1" applyAlignment="1">
      <alignment horizontal="center" vertical="center" wrapText="1"/>
    </xf>
    <xf numFmtId="0" fontId="1" fillId="24" borderId="11" xfId="42" applyFont="1" applyFill="1" applyBorder="1" applyAlignment="1">
      <alignment horizontal="center" vertical="center" wrapText="1"/>
    </xf>
    <xf numFmtId="164" fontId="32" fillId="25" borderId="11" xfId="0" applyNumberFormat="1" applyFont="1" applyFill="1" applyBorder="1" applyAlignment="1">
      <alignment horizontal="center" vertical="center" wrapText="1"/>
    </xf>
    <xf numFmtId="0" fontId="32" fillId="26" borderId="11" xfId="0" applyFont="1" applyFill="1" applyBorder="1" applyAlignment="1">
      <alignment horizontal="center" vertical="center" wrapText="1"/>
    </xf>
    <xf numFmtId="164" fontId="32" fillId="26" borderId="11" xfId="0" applyNumberFormat="1" applyFont="1" applyFill="1" applyBorder="1" applyAlignment="1">
      <alignment horizontal="center" vertical="center" wrapText="1"/>
    </xf>
    <xf numFmtId="164" fontId="32" fillId="27" borderId="11" xfId="0" applyNumberFormat="1" applyFont="1" applyFill="1" applyBorder="1" applyAlignment="1">
      <alignment horizontal="center" vertical="center" wrapText="1"/>
    </xf>
    <xf numFmtId="0" fontId="32" fillId="25" borderId="11" xfId="0" applyNumberFormat="1" applyFont="1" applyFill="1" applyBorder="1" applyAlignment="1">
      <alignment horizontal="center" vertical="center" wrapText="1"/>
    </xf>
    <xf numFmtId="0" fontId="32" fillId="25" borderId="11" xfId="0" applyFont="1" applyFill="1" applyBorder="1" applyAlignment="1">
      <alignment horizontal="center" vertical="center" wrapText="1"/>
    </xf>
    <xf numFmtId="164" fontId="32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32" fillId="26" borderId="11" xfId="0" applyNumberFormat="1" applyFont="1" applyFill="1" applyBorder="1" applyAlignment="1">
      <alignment horizontal="center" vertical="center" wrapText="1"/>
    </xf>
    <xf numFmtId="164" fontId="32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9" fillId="26" borderId="11" xfId="0" applyFont="1" applyFill="1" applyBorder="1" applyAlignment="1">
      <alignment horizontal="center" vertical="center" wrapText="1"/>
    </xf>
    <xf numFmtId="49" fontId="29" fillId="0" borderId="11" xfId="0" applyNumberFormat="1" applyFont="1" applyFill="1" applyBorder="1" applyAlignment="1">
      <alignment horizontal="center" vertical="center" wrapText="1"/>
    </xf>
    <xf numFmtId="164" fontId="29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9" fillId="0" borderId="11" xfId="0" applyFont="1" applyFill="1" applyBorder="1" applyAlignment="1">
      <alignment horizontal="center" vertical="center" wrapText="1"/>
    </xf>
    <xf numFmtId="49" fontId="32" fillId="26" borderId="11" xfId="0" applyNumberFormat="1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left" vertical="center" wrapText="1"/>
    </xf>
    <xf numFmtId="0" fontId="32" fillId="27" borderId="11" xfId="0" applyNumberFormat="1" applyFont="1" applyFill="1" applyBorder="1" applyAlignment="1">
      <alignment horizontal="center" vertical="center" wrapText="1"/>
    </xf>
    <xf numFmtId="164" fontId="32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32" fillId="27" borderId="11" xfId="0" applyFont="1" applyFill="1" applyBorder="1" applyAlignment="1">
      <alignment horizontal="center" vertical="center" wrapText="1"/>
    </xf>
    <xf numFmtId="0" fontId="32" fillId="27" borderId="11" xfId="0" applyFont="1" applyFill="1" applyBorder="1" applyAlignment="1">
      <alignment horizontal="left" vertical="center" wrapText="1"/>
    </xf>
    <xf numFmtId="0" fontId="29" fillId="0" borderId="11" xfId="0" applyFont="1" applyFill="1" applyBorder="1" applyAlignment="1">
      <alignment vertical="center" wrapText="1"/>
    </xf>
    <xf numFmtId="165" fontId="1" fillId="24" borderId="11" xfId="42" applyNumberFormat="1" applyFont="1" applyFill="1" applyBorder="1" applyAlignment="1">
      <alignment horizontal="center" vertical="center" wrapText="1"/>
    </xf>
    <xf numFmtId="165" fontId="1" fillId="0" borderId="11" xfId="42" applyNumberFormat="1" applyFont="1" applyFill="1" applyBorder="1" applyAlignment="1">
      <alignment horizontal="center" vertical="center" wrapText="1"/>
    </xf>
    <xf numFmtId="165" fontId="1" fillId="0" borderId="11" xfId="42" applyNumberFormat="1" applyFont="1" applyFill="1" applyBorder="1" applyAlignment="1">
      <alignment horizontal="center" vertical="center"/>
    </xf>
    <xf numFmtId="9" fontId="32" fillId="25" borderId="11" xfId="0" applyNumberFormat="1" applyFont="1" applyFill="1" applyBorder="1" applyAlignment="1">
      <alignment horizontal="center" vertical="center" wrapText="1"/>
    </xf>
    <xf numFmtId="9" fontId="32" fillId="26" borderId="11" xfId="0" applyNumberFormat="1" applyFont="1" applyFill="1" applyBorder="1" applyAlignment="1">
      <alignment horizontal="center" vertical="center" wrapText="1"/>
    </xf>
    <xf numFmtId="9" fontId="32" fillId="27" borderId="11" xfId="0" applyNumberFormat="1" applyFont="1" applyFill="1" applyBorder="1" applyAlignment="1">
      <alignment horizontal="center" vertical="center" wrapText="1"/>
    </xf>
    <xf numFmtId="9" fontId="1" fillId="0" borderId="11" xfId="42" applyNumberFormat="1" applyFont="1" applyFill="1" applyBorder="1" applyAlignment="1">
      <alignment horizontal="center" vertical="center"/>
    </xf>
    <xf numFmtId="0" fontId="1" fillId="0" borderId="11" xfId="42" applyFont="1" applyFill="1" applyBorder="1" applyAlignment="1">
      <alignment horizontal="center" vertical="center" wrapText="1"/>
    </xf>
    <xf numFmtId="49" fontId="29" fillId="0" borderId="11" xfId="353" applyNumberFormat="1" applyFont="1" applyFill="1" applyBorder="1" applyAlignment="1">
      <alignment horizontal="center" vertical="center"/>
    </xf>
    <xf numFmtId="0" fontId="29" fillId="0" borderId="11" xfId="353" applyNumberFormat="1" applyFont="1" applyFill="1" applyBorder="1" applyAlignment="1">
      <alignment vertical="center" wrapText="1"/>
    </xf>
    <xf numFmtId="0" fontId="29" fillId="0" borderId="11" xfId="353" applyNumberFormat="1" applyFont="1" applyBorder="1" applyAlignment="1">
      <alignment horizontal="center" vertical="center"/>
    </xf>
    <xf numFmtId="0" fontId="32" fillId="31" borderId="11" xfId="0" applyNumberFormat="1" applyFont="1" applyFill="1" applyBorder="1" applyAlignment="1">
      <alignment horizontal="center" vertical="center" wrapText="1"/>
    </xf>
    <xf numFmtId="164" fontId="32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32" fillId="31" borderId="11" xfId="0" applyFont="1" applyFill="1" applyBorder="1" applyAlignment="1">
      <alignment horizontal="center" vertical="center" wrapText="1"/>
    </xf>
    <xf numFmtId="0" fontId="32" fillId="33" borderId="11" xfId="0" applyNumberFormat="1" applyFont="1" applyFill="1" applyBorder="1" applyAlignment="1">
      <alignment horizontal="center" vertical="center" wrapText="1"/>
    </xf>
    <xf numFmtId="164" fontId="32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32" fillId="33" borderId="11" xfId="0" applyFont="1" applyFill="1" applyBorder="1" applyAlignment="1">
      <alignment horizontal="center" vertical="center" wrapText="1"/>
    </xf>
    <xf numFmtId="49" fontId="29" fillId="35" borderId="11" xfId="353" applyNumberFormat="1" applyFont="1" applyFill="1" applyBorder="1" applyAlignment="1">
      <alignment horizontal="center" vertical="center"/>
    </xf>
    <xf numFmtId="0" fontId="29" fillId="35" borderId="11" xfId="353" applyNumberFormat="1" applyFont="1" applyFill="1" applyBorder="1" applyAlignment="1">
      <alignment vertical="center" wrapText="1"/>
    </xf>
    <xf numFmtId="0" fontId="29" fillId="35" borderId="11" xfId="353" applyNumberFormat="1" applyFont="1" applyFill="1" applyBorder="1" applyAlignment="1">
      <alignment horizontal="center" vertical="center"/>
    </xf>
    <xf numFmtId="164" fontId="29" fillId="0" borderId="11" xfId="20" applyNumberFormat="1" applyFont="1" applyFill="1" applyBorder="1" applyAlignment="1">
      <alignment horizontal="center" vertical="center" wrapText="1"/>
    </xf>
    <xf numFmtId="164" fontId="29" fillId="0" borderId="11" xfId="20" applyNumberFormat="1" applyFont="1" applyFill="1" applyBorder="1" applyAlignment="1">
      <alignment horizontal="left" vertical="center" wrapText="1"/>
    </xf>
    <xf numFmtId="49" fontId="29" fillId="36" borderId="11" xfId="353" applyNumberFormat="1" applyFont="1" applyFill="1" applyBorder="1" applyAlignment="1">
      <alignment horizontal="center" vertical="center"/>
    </xf>
    <xf numFmtId="0" fontId="29" fillId="36" borderId="11" xfId="353" applyNumberFormat="1" applyFont="1" applyFill="1" applyBorder="1" applyAlignment="1">
      <alignment vertical="center" wrapText="1"/>
    </xf>
    <xf numFmtId="0" fontId="29" fillId="36" borderId="11" xfId="353" applyNumberFormat="1" applyFont="1" applyFill="1" applyBorder="1" applyAlignment="1">
      <alignment horizontal="center" vertical="center"/>
    </xf>
    <xf numFmtId="164" fontId="29" fillId="0" borderId="11" xfId="0" applyNumberFormat="1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164" fontId="29" fillId="0" borderId="11" xfId="0" applyNumberFormat="1" applyFont="1" applyFill="1" applyBorder="1" applyAlignment="1">
      <alignment horizontal="left" vertical="center" wrapText="1"/>
    </xf>
    <xf numFmtId="0" fontId="29" fillId="0" borderId="12" xfId="0" applyFont="1" applyFill="1" applyBorder="1" applyAlignment="1">
      <alignment horizontal="center" vertical="center" wrapText="1"/>
    </xf>
    <xf numFmtId="14" fontId="32" fillId="26" borderId="11" xfId="0" applyNumberFormat="1" applyFont="1" applyFill="1" applyBorder="1" applyAlignment="1">
      <alignment horizontal="center" vertical="center" wrapText="1"/>
    </xf>
    <xf numFmtId="0" fontId="29" fillId="0" borderId="11" xfId="0" applyNumberFormat="1" applyFont="1" applyFill="1" applyBorder="1" applyAlignment="1">
      <alignment horizontal="center" vertical="center" wrapText="1"/>
    </xf>
    <xf numFmtId="164" fontId="32" fillId="31" borderId="11" xfId="0" applyNumberFormat="1" applyFont="1" applyFill="1" applyBorder="1" applyAlignment="1">
      <alignment horizontal="center" vertical="center" wrapText="1"/>
    </xf>
    <xf numFmtId="164" fontId="32" fillId="33" borderId="11" xfId="0" applyNumberFormat="1" applyFont="1" applyFill="1" applyBorder="1" applyAlignment="1">
      <alignment horizontal="center" vertical="center" wrapText="1"/>
    </xf>
    <xf numFmtId="164" fontId="29" fillId="0" borderId="12" xfId="0" applyNumberFormat="1" applyFont="1" applyFill="1" applyBorder="1" applyAlignment="1">
      <alignment horizontal="center" vertical="center" wrapText="1"/>
    </xf>
    <xf numFmtId="164" fontId="29" fillId="35" borderId="11" xfId="353" applyNumberFormat="1" applyFont="1" applyFill="1" applyBorder="1" applyAlignment="1">
      <alignment horizontal="center" vertical="center"/>
    </xf>
    <xf numFmtId="9" fontId="32" fillId="0" borderId="11" xfId="0" applyNumberFormat="1" applyFont="1" applyFill="1" applyBorder="1" applyAlignment="1">
      <alignment horizontal="center" vertical="center" wrapText="1"/>
    </xf>
    <xf numFmtId="164" fontId="29" fillId="0" borderId="11" xfId="353" applyNumberFormat="1" applyFont="1" applyBorder="1" applyAlignment="1">
      <alignment horizontal="center" vertical="center"/>
    </xf>
    <xf numFmtId="9" fontId="34" fillId="27" borderId="11" xfId="42" applyNumberFormat="1" applyFont="1" applyFill="1" applyBorder="1" applyAlignment="1">
      <alignment horizontal="center" vertical="center"/>
    </xf>
    <xf numFmtId="9" fontId="34" fillId="33" borderId="11" xfId="42" applyNumberFormat="1" applyFont="1" applyFill="1" applyBorder="1" applyAlignment="1">
      <alignment horizontal="center" vertical="center"/>
    </xf>
    <xf numFmtId="9" fontId="34" fillId="26" borderId="11" xfId="42" applyNumberFormat="1" applyFont="1" applyFill="1" applyBorder="1" applyAlignment="1">
      <alignment horizontal="center" vertical="center"/>
    </xf>
    <xf numFmtId="9" fontId="34" fillId="31" borderId="11" xfId="42" applyNumberFormat="1" applyFont="1" applyFill="1" applyBorder="1" applyAlignment="1">
      <alignment horizontal="center" vertical="center"/>
    </xf>
    <xf numFmtId="9" fontId="1" fillId="35" borderId="11" xfId="42" applyNumberFormat="1" applyFont="1" applyFill="1" applyBorder="1" applyAlignment="1">
      <alignment horizontal="center" vertical="center"/>
    </xf>
    <xf numFmtId="165" fontId="29" fillId="35" borderId="11" xfId="353" applyNumberFormat="1" applyFont="1" applyFill="1" applyBorder="1" applyAlignment="1">
      <alignment horizontal="center" vertical="center"/>
    </xf>
    <xf numFmtId="165" fontId="29" fillId="36" borderId="11" xfId="353" applyNumberFormat="1" applyFont="1" applyFill="1" applyBorder="1" applyAlignment="1">
      <alignment horizontal="center" vertical="center"/>
    </xf>
    <xf numFmtId="9" fontId="1" fillId="36" borderId="11" xfId="42" applyNumberFormat="1" applyFont="1" applyFill="1" applyBorder="1" applyAlignment="1">
      <alignment horizontal="center" vertical="center"/>
    </xf>
    <xf numFmtId="164" fontId="29" fillId="36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1" fillId="0" borderId="11" xfId="42" applyFont="1" applyFill="1" applyBorder="1" applyAlignment="1">
      <alignment horizontal="center" vertical="center" wrapText="1"/>
    </xf>
    <xf numFmtId="9" fontId="32" fillId="31" borderId="11" xfId="0" applyNumberFormat="1" applyFont="1" applyFill="1" applyBorder="1" applyAlignment="1">
      <alignment horizontal="center" vertical="center" wrapText="1"/>
    </xf>
    <xf numFmtId="9" fontId="32" fillId="33" borderId="11" xfId="0" applyNumberFormat="1" applyFont="1" applyFill="1" applyBorder="1" applyAlignment="1">
      <alignment horizontal="center" vertical="center" wrapText="1"/>
    </xf>
    <xf numFmtId="0" fontId="29" fillId="24" borderId="12" xfId="42" applyFont="1" applyFill="1" applyBorder="1" applyAlignment="1">
      <alignment horizontal="center" vertical="center" wrapText="1"/>
    </xf>
    <xf numFmtId="0" fontId="29" fillId="24" borderId="16" xfId="42" applyFont="1" applyFill="1" applyBorder="1" applyAlignment="1">
      <alignment horizontal="center" vertical="center" wrapText="1"/>
    </xf>
    <xf numFmtId="0" fontId="29" fillId="24" borderId="17" xfId="42" applyFont="1" applyFill="1" applyBorder="1" applyAlignment="1">
      <alignment horizontal="center" vertical="center" wrapText="1"/>
    </xf>
    <xf numFmtId="0" fontId="1" fillId="0" borderId="11" xfId="42" applyFont="1" applyFill="1" applyBorder="1" applyAlignment="1">
      <alignment horizontal="center" vertical="center" wrapText="1"/>
    </xf>
    <xf numFmtId="0" fontId="1" fillId="0" borderId="13" xfId="42" applyFont="1" applyFill="1" applyBorder="1" applyAlignment="1">
      <alignment horizontal="center" vertical="center" wrapText="1"/>
    </xf>
    <xf numFmtId="0" fontId="1" fillId="0" borderId="15" xfId="42" applyFont="1" applyFill="1" applyBorder="1" applyAlignment="1">
      <alignment horizontal="center" vertical="center" wrapText="1"/>
    </xf>
    <xf numFmtId="165" fontId="1" fillId="0" borderId="12" xfId="42" applyNumberFormat="1" applyFont="1" applyFill="1" applyBorder="1" applyAlignment="1">
      <alignment horizontal="center" vertical="center" wrapText="1"/>
    </xf>
    <xf numFmtId="165" fontId="1" fillId="0" borderId="17" xfId="42" applyNumberFormat="1" applyFont="1" applyFill="1" applyBorder="1" applyAlignment="1">
      <alignment horizontal="center" vertical="center" wrapText="1"/>
    </xf>
    <xf numFmtId="0" fontId="2" fillId="0" borderId="0" xfId="42" applyFont="1" applyFill="1" applyBorder="1" applyAlignment="1">
      <alignment horizontal="center"/>
    </xf>
    <xf numFmtId="0" fontId="2" fillId="0" borderId="0" xfId="42" applyFont="1" applyFill="1" applyAlignment="1">
      <alignment horizontal="center" wrapText="1"/>
    </xf>
    <xf numFmtId="0" fontId="29" fillId="0" borderId="0" xfId="353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0" fillId="0" borderId="0" xfId="353" applyFont="1" applyAlignment="1">
      <alignment horizontal="center" vertical="center"/>
    </xf>
    <xf numFmtId="0" fontId="2" fillId="0" borderId="10" xfId="42" applyFont="1" applyFill="1" applyBorder="1" applyAlignment="1">
      <alignment horizontal="center"/>
    </xf>
    <xf numFmtId="0" fontId="1" fillId="24" borderId="12" xfId="42" applyFont="1" applyFill="1" applyBorder="1" applyAlignment="1">
      <alignment horizontal="center" vertical="center" wrapText="1"/>
    </xf>
    <xf numFmtId="0" fontId="1" fillId="24" borderId="16" xfId="42" applyFont="1" applyFill="1" applyBorder="1" applyAlignment="1">
      <alignment horizontal="center" vertical="center" wrapText="1"/>
    </xf>
    <xf numFmtId="0" fontId="1" fillId="24" borderId="17" xfId="42" applyFont="1" applyFill="1" applyBorder="1" applyAlignment="1">
      <alignment horizontal="center" vertical="center" wrapText="1"/>
    </xf>
    <xf numFmtId="0" fontId="1" fillId="0" borderId="14" xfId="42" applyFont="1" applyFill="1" applyBorder="1" applyAlignment="1">
      <alignment horizontal="center" vertical="center" wrapText="1"/>
    </xf>
    <xf numFmtId="164" fontId="29" fillId="0" borderId="12" xfId="0" applyNumberFormat="1" applyFont="1" applyFill="1" applyBorder="1" applyAlignment="1">
      <alignment horizontal="center" vertical="center" wrapText="1"/>
    </xf>
    <xf numFmtId="164" fontId="29" fillId="0" borderId="17" xfId="0" applyNumberFormat="1" applyFont="1" applyFill="1" applyBorder="1" applyAlignment="1">
      <alignment horizontal="center" vertical="center" wrapText="1"/>
    </xf>
    <xf numFmtId="165" fontId="1" fillId="24" borderId="12" xfId="42" applyNumberFormat="1" applyFont="1" applyFill="1" applyBorder="1" applyAlignment="1">
      <alignment horizontal="center" vertical="center" wrapText="1"/>
    </xf>
    <xf numFmtId="165" fontId="1" fillId="24" borderId="17" xfId="42" applyNumberFormat="1" applyFont="1" applyFill="1" applyBorder="1" applyAlignment="1">
      <alignment horizontal="center" vertical="center" wrapText="1"/>
    </xf>
    <xf numFmtId="0" fontId="1" fillId="0" borderId="12" xfId="42" applyFont="1" applyFill="1" applyBorder="1" applyAlignment="1">
      <alignment horizontal="center" vertical="center" wrapText="1"/>
    </xf>
    <xf numFmtId="0" fontId="1" fillId="0" borderId="17" xfId="42" applyFont="1" applyFill="1" applyBorder="1" applyAlignment="1">
      <alignment horizontal="center" vertical="center" wrapText="1"/>
    </xf>
    <xf numFmtId="9" fontId="1" fillId="0" borderId="12" xfId="42" applyNumberFormat="1" applyFont="1" applyFill="1" applyBorder="1" applyAlignment="1">
      <alignment horizontal="center" vertical="center"/>
    </xf>
    <xf numFmtId="9" fontId="1" fillId="0" borderId="17" xfId="42" applyNumberFormat="1" applyFont="1" applyFill="1" applyBorder="1" applyAlignment="1">
      <alignment horizontal="center" vertical="center"/>
    </xf>
    <xf numFmtId="165" fontId="1" fillId="0" borderId="12" xfId="42" applyNumberFormat="1" applyFont="1" applyFill="1" applyBorder="1" applyAlignment="1">
      <alignment horizontal="center" vertical="center"/>
    </xf>
    <xf numFmtId="165" fontId="1" fillId="0" borderId="17" xfId="42" applyNumberFormat="1" applyFont="1" applyFill="1" applyBorder="1" applyAlignment="1">
      <alignment horizontal="center" vertical="center"/>
    </xf>
    <xf numFmtId="0" fontId="35" fillId="0" borderId="11" xfId="0" applyNumberFormat="1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center" vertical="center" wrapText="1"/>
    </xf>
    <xf numFmtId="164" fontId="35" fillId="0" borderId="11" xfId="0" applyNumberFormat="1" applyFont="1" applyFill="1" applyBorder="1" applyAlignment="1">
      <alignment horizontal="center" vertical="center" wrapText="1"/>
    </xf>
    <xf numFmtId="165" fontId="35" fillId="24" borderId="11" xfId="42" applyNumberFormat="1" applyFont="1" applyFill="1" applyBorder="1" applyAlignment="1">
      <alignment horizontal="center" vertical="center" wrapText="1"/>
    </xf>
    <xf numFmtId="165" fontId="35" fillId="0" borderId="11" xfId="42" applyNumberFormat="1" applyFont="1" applyFill="1" applyBorder="1" applyAlignment="1">
      <alignment horizontal="center" vertical="center" wrapText="1"/>
    </xf>
    <xf numFmtId="165" fontId="35" fillId="0" borderId="11" xfId="42" applyNumberFormat="1" applyFont="1" applyFill="1" applyBorder="1" applyAlignment="1">
      <alignment horizontal="center" vertical="center"/>
    </xf>
    <xf numFmtId="9" fontId="35" fillId="0" borderId="11" xfId="42" applyNumberFormat="1" applyFont="1" applyFill="1" applyBorder="1" applyAlignment="1">
      <alignment horizontal="center" vertical="center"/>
    </xf>
    <xf numFmtId="0" fontId="35" fillId="0" borderId="11" xfId="42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FCC"/>
      <color rgb="FFF0FFCD"/>
      <color rgb="FFFD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209"/>
  <sheetViews>
    <sheetView tabSelected="1" view="pageBreakPreview" zoomScale="70" zoomScaleNormal="60" zoomScaleSheetLayoutView="70" workbookViewId="0">
      <pane ySplit="18" topLeftCell="A19" activePane="bottomLeft" state="frozen"/>
      <selection pane="bottomLeft" activeCell="T180" sqref="T180"/>
    </sheetView>
  </sheetViews>
  <sheetFormatPr defaultRowHeight="15.75"/>
  <cols>
    <col min="1" max="1" width="16" style="1" customWidth="1"/>
    <col min="2" max="2" width="38.25" style="1" customWidth="1"/>
    <col min="3" max="3" width="25.375" style="1" customWidth="1"/>
    <col min="4" max="4" width="17.625" style="2" customWidth="1"/>
    <col min="5" max="5" width="16" style="2" customWidth="1"/>
    <col min="6" max="6" width="17.5" style="2" customWidth="1"/>
    <col min="7" max="7" width="9.5" style="1" customWidth="1"/>
    <col min="8" max="8" width="9.125" style="1" customWidth="1"/>
    <col min="9" max="9" width="8.875" style="1" customWidth="1"/>
    <col min="10" max="12" width="8.75" style="1" customWidth="1"/>
    <col min="13" max="13" width="8.5" style="1" customWidth="1"/>
    <col min="14" max="14" width="8.75" style="1" customWidth="1"/>
    <col min="15" max="15" width="9.25" style="1" customWidth="1"/>
    <col min="16" max="16" width="8.875" style="1" customWidth="1"/>
    <col min="17" max="17" width="19.125" style="2" customWidth="1"/>
    <col min="18" max="18" width="12.5" style="1" customWidth="1"/>
    <col min="19" max="19" width="9" style="1" customWidth="1"/>
    <col min="20" max="20" width="24.75" style="1" customWidth="1"/>
    <col min="21" max="22" width="10.625" style="1" customWidth="1"/>
    <col min="23" max="23" width="12.125" style="1" customWidth="1"/>
    <col min="24" max="24" width="10.625" style="1" customWidth="1"/>
    <col min="25" max="25" width="22.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3" ht="18.75">
      <c r="T1" s="3" t="s">
        <v>0</v>
      </c>
      <c r="V1" s="4"/>
    </row>
    <row r="2" spans="1:23" ht="18.75">
      <c r="T2" s="5" t="s">
        <v>1</v>
      </c>
      <c r="V2" s="4"/>
    </row>
    <row r="3" spans="1:23" ht="18.75">
      <c r="T3" s="5" t="s">
        <v>2</v>
      </c>
      <c r="V3" s="4"/>
    </row>
    <row r="4" spans="1:23" s="8" customFormat="1" ht="18.7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7"/>
      <c r="V4" s="7"/>
    </row>
    <row r="5" spans="1:23" s="8" customFormat="1" ht="18.75" customHeight="1">
      <c r="A5" s="98" t="s">
        <v>440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"/>
      <c r="V5" s="9"/>
      <c r="W5" s="9"/>
    </row>
    <row r="6" spans="1:23" s="8" customFormat="1" ht="18.75">
      <c r="A6" s="6"/>
      <c r="B6" s="6"/>
      <c r="C6" s="6"/>
      <c r="D6" s="10"/>
      <c r="E6" s="10"/>
      <c r="F6" s="10"/>
      <c r="G6" s="6"/>
      <c r="H6" s="6"/>
      <c r="I6" s="6"/>
      <c r="J6" s="6"/>
      <c r="K6" s="6"/>
      <c r="L6" s="6"/>
      <c r="M6" s="6"/>
      <c r="N6" s="6"/>
      <c r="O6" s="6"/>
      <c r="P6" s="6"/>
      <c r="Q6" s="10"/>
      <c r="R6" s="6"/>
      <c r="S6" s="6"/>
      <c r="T6" s="6"/>
      <c r="U6" s="6"/>
      <c r="V6" s="6"/>
    </row>
    <row r="7" spans="1:23" s="8" customFormat="1" ht="18.75" customHeight="1">
      <c r="A7" s="98" t="s">
        <v>4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"/>
      <c r="V7" s="9"/>
    </row>
    <row r="8" spans="1:23">
      <c r="A8" s="99" t="s">
        <v>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11"/>
      <c r="V8" s="11"/>
    </row>
    <row r="9" spans="1:23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.75">
      <c r="A10" s="100" t="s">
        <v>175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4"/>
      <c r="V10" s="14"/>
    </row>
    <row r="11" spans="1:23" ht="18.75">
      <c r="V11" s="5"/>
    </row>
    <row r="12" spans="1:23" ht="18.75">
      <c r="A12" s="101" t="s">
        <v>444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5"/>
      <c r="V12" s="15"/>
    </row>
    <row r="13" spans="1:23">
      <c r="A13" s="99" t="s">
        <v>6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11"/>
      <c r="V13" s="11"/>
    </row>
    <row r="14" spans="1:23" ht="18.75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7"/>
      <c r="V14" s="7"/>
    </row>
    <row r="15" spans="1:23" ht="84.75" customHeight="1">
      <c r="A15" s="92" t="s">
        <v>7</v>
      </c>
      <c r="B15" s="92" t="s">
        <v>8</v>
      </c>
      <c r="C15" s="92" t="s">
        <v>9</v>
      </c>
      <c r="D15" s="103" t="s">
        <v>10</v>
      </c>
      <c r="E15" s="103" t="s">
        <v>178</v>
      </c>
      <c r="F15" s="103" t="s">
        <v>177</v>
      </c>
      <c r="G15" s="93" t="s">
        <v>176</v>
      </c>
      <c r="H15" s="106"/>
      <c r="I15" s="106"/>
      <c r="J15" s="106"/>
      <c r="K15" s="106"/>
      <c r="L15" s="106"/>
      <c r="M15" s="106"/>
      <c r="N15" s="106"/>
      <c r="O15" s="106"/>
      <c r="P15" s="94"/>
      <c r="Q15" s="89" t="s">
        <v>11</v>
      </c>
      <c r="R15" s="92" t="s">
        <v>12</v>
      </c>
      <c r="S15" s="92"/>
      <c r="T15" s="92" t="s">
        <v>13</v>
      </c>
      <c r="U15" s="8"/>
      <c r="V15" s="8"/>
    </row>
    <row r="16" spans="1:23" ht="69" customHeight="1">
      <c r="A16" s="92"/>
      <c r="B16" s="92"/>
      <c r="C16" s="92"/>
      <c r="D16" s="104"/>
      <c r="E16" s="104"/>
      <c r="F16" s="104"/>
      <c r="G16" s="93" t="s">
        <v>14</v>
      </c>
      <c r="H16" s="94"/>
      <c r="I16" s="93" t="s">
        <v>15</v>
      </c>
      <c r="J16" s="94"/>
      <c r="K16" s="93" t="s">
        <v>16</v>
      </c>
      <c r="L16" s="94"/>
      <c r="M16" s="93" t="s">
        <v>17</v>
      </c>
      <c r="N16" s="94"/>
      <c r="O16" s="93" t="s">
        <v>18</v>
      </c>
      <c r="P16" s="94"/>
      <c r="Q16" s="90"/>
      <c r="R16" s="92" t="s">
        <v>19</v>
      </c>
      <c r="S16" s="92" t="s">
        <v>20</v>
      </c>
      <c r="T16" s="92"/>
    </row>
    <row r="17" spans="1:20" ht="32.25" customHeight="1">
      <c r="A17" s="92"/>
      <c r="B17" s="92"/>
      <c r="C17" s="92"/>
      <c r="D17" s="105"/>
      <c r="E17" s="105"/>
      <c r="F17" s="105"/>
      <c r="G17" s="16" t="s">
        <v>21</v>
      </c>
      <c r="H17" s="16" t="s">
        <v>22</v>
      </c>
      <c r="I17" s="16" t="s">
        <v>21</v>
      </c>
      <c r="J17" s="16" t="s">
        <v>22</v>
      </c>
      <c r="K17" s="16" t="s">
        <v>21</v>
      </c>
      <c r="L17" s="16" t="s">
        <v>22</v>
      </c>
      <c r="M17" s="16" t="s">
        <v>21</v>
      </c>
      <c r="N17" s="16" t="s">
        <v>22</v>
      </c>
      <c r="O17" s="16" t="s">
        <v>21</v>
      </c>
      <c r="P17" s="16" t="s">
        <v>22</v>
      </c>
      <c r="Q17" s="91"/>
      <c r="R17" s="92"/>
      <c r="S17" s="92"/>
      <c r="T17" s="92"/>
    </row>
    <row r="18" spans="1:20">
      <c r="A18" s="16">
        <v>1</v>
      </c>
      <c r="B18" s="16">
        <f t="shared" ref="B18:T18" si="0">A18+1</f>
        <v>2</v>
      </c>
      <c r="C18" s="16">
        <f t="shared" si="0"/>
        <v>3</v>
      </c>
      <c r="D18" s="17">
        <f t="shared" si="0"/>
        <v>4</v>
      </c>
      <c r="E18" s="17">
        <f t="shared" si="0"/>
        <v>5</v>
      </c>
      <c r="F18" s="17">
        <f t="shared" si="0"/>
        <v>6</v>
      </c>
      <c r="G18" s="16">
        <f t="shared" si="0"/>
        <v>7</v>
      </c>
      <c r="H18" s="16">
        <f t="shared" si="0"/>
        <v>8</v>
      </c>
      <c r="I18" s="16">
        <f t="shared" si="0"/>
        <v>9</v>
      </c>
      <c r="J18" s="16">
        <f t="shared" si="0"/>
        <v>10</v>
      </c>
      <c r="K18" s="16">
        <f t="shared" si="0"/>
        <v>11</v>
      </c>
      <c r="L18" s="16">
        <f t="shared" si="0"/>
        <v>12</v>
      </c>
      <c r="M18" s="16">
        <f t="shared" si="0"/>
        <v>13</v>
      </c>
      <c r="N18" s="16">
        <f t="shared" si="0"/>
        <v>14</v>
      </c>
      <c r="O18" s="16">
        <f t="shared" si="0"/>
        <v>15</v>
      </c>
      <c r="P18" s="16">
        <f t="shared" si="0"/>
        <v>16</v>
      </c>
      <c r="Q18" s="17">
        <f t="shared" si="0"/>
        <v>17</v>
      </c>
      <c r="R18" s="16">
        <f t="shared" si="0"/>
        <v>18</v>
      </c>
      <c r="S18" s="16">
        <f t="shared" si="0"/>
        <v>19</v>
      </c>
      <c r="T18" s="16">
        <f t="shared" si="0"/>
        <v>20</v>
      </c>
    </row>
    <row r="19" spans="1:20" ht="31.5">
      <c r="A19" s="22" t="s">
        <v>179</v>
      </c>
      <c r="B19" s="24" t="s">
        <v>23</v>
      </c>
      <c r="C19" s="23" t="s">
        <v>24</v>
      </c>
      <c r="D19" s="18">
        <f>SUM(D22:D27)</f>
        <v>158.36600000000001</v>
      </c>
      <c r="E19" s="18">
        <f t="shared" ref="E19:R19" si="1">SUM(E22:E27)</f>
        <v>25.368000000000002</v>
      </c>
      <c r="F19" s="18">
        <f t="shared" si="1"/>
        <v>132.99800000000002</v>
      </c>
      <c r="G19" s="18">
        <f t="shared" si="1"/>
        <v>40.059000000000005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18">
        <f t="shared" si="1"/>
        <v>0.1</v>
      </c>
      <c r="L19" s="18">
        <f t="shared" si="1"/>
        <v>0</v>
      </c>
      <c r="M19" s="18">
        <f t="shared" si="1"/>
        <v>27.747</v>
      </c>
      <c r="N19" s="18">
        <f t="shared" si="1"/>
        <v>0</v>
      </c>
      <c r="O19" s="18">
        <f t="shared" si="1"/>
        <v>12.212</v>
      </c>
      <c r="P19" s="18">
        <f t="shared" si="1"/>
        <v>0</v>
      </c>
      <c r="Q19" s="18">
        <f t="shared" si="1"/>
        <v>132.99800000000002</v>
      </c>
      <c r="R19" s="18">
        <f t="shared" si="1"/>
        <v>-0.1</v>
      </c>
      <c r="S19" s="41">
        <f>IF(H19&gt;0,(IF((SUM(I19+K19)=0), 1,(H19/SUM(I19+K19)-1))),(IF((SUM(I19+K19)=0), 0,(H19/SUM(I19+K19)-1))))</f>
        <v>-1</v>
      </c>
      <c r="T19" s="18" t="s">
        <v>438</v>
      </c>
    </row>
    <row r="20" spans="1:20">
      <c r="A20" s="25"/>
      <c r="B20" s="26" t="s">
        <v>30</v>
      </c>
      <c r="C20" s="19" t="s">
        <v>24</v>
      </c>
      <c r="D20" s="20">
        <f>SUM(D32,D75,D128,D178,D184,D200)</f>
        <v>65.159000000000006</v>
      </c>
      <c r="E20" s="20">
        <f t="shared" ref="E20:R20" si="2">SUM(E32,E75,E128,E178,E184,E200)</f>
        <v>7.66</v>
      </c>
      <c r="F20" s="20">
        <f t="shared" si="2"/>
        <v>57.498999999999995</v>
      </c>
      <c r="G20" s="20">
        <f t="shared" si="2"/>
        <v>13.981</v>
      </c>
      <c r="H20" s="20">
        <f t="shared" si="2"/>
        <v>0</v>
      </c>
      <c r="I20" s="20">
        <f t="shared" si="2"/>
        <v>0</v>
      </c>
      <c r="J20" s="20">
        <f t="shared" si="2"/>
        <v>0</v>
      </c>
      <c r="K20" s="20">
        <f t="shared" si="2"/>
        <v>0.1</v>
      </c>
      <c r="L20" s="20">
        <f t="shared" si="2"/>
        <v>0</v>
      </c>
      <c r="M20" s="20">
        <f t="shared" si="2"/>
        <v>11.425000000000001</v>
      </c>
      <c r="N20" s="20">
        <f t="shared" si="2"/>
        <v>0</v>
      </c>
      <c r="O20" s="20">
        <f t="shared" si="2"/>
        <v>2.456</v>
      </c>
      <c r="P20" s="20">
        <f t="shared" si="2"/>
        <v>0</v>
      </c>
      <c r="Q20" s="20">
        <f t="shared" si="2"/>
        <v>57.498999999999995</v>
      </c>
      <c r="R20" s="20">
        <f t="shared" si="2"/>
        <v>-0.1</v>
      </c>
      <c r="S20" s="42">
        <f>IF(H20&gt;0,(IF((SUM(I20+K20)=0), 1,(H20/SUM(I20+K20)-1))),(IF((SUM(I20+K20)=0), 0,(H20/SUM(I20+K20)-1))))</f>
        <v>-1</v>
      </c>
      <c r="T20" s="20" t="s">
        <v>438</v>
      </c>
    </row>
    <row r="21" spans="1:20">
      <c r="A21" s="33"/>
      <c r="B21" s="36" t="s">
        <v>73</v>
      </c>
      <c r="C21" s="35" t="s">
        <v>24</v>
      </c>
      <c r="D21" s="21">
        <f>SUM(D34,D38,D68,D87,D173,D194,D206)</f>
        <v>93.207000000000008</v>
      </c>
      <c r="E21" s="21">
        <f t="shared" ref="E21:R21" si="3">SUM(E34,E38,E68,E87,E173,E194,E206)</f>
        <v>17.707999999999998</v>
      </c>
      <c r="F21" s="21">
        <f t="shared" si="3"/>
        <v>75.499000000000009</v>
      </c>
      <c r="G21" s="21">
        <f t="shared" si="3"/>
        <v>26.078000000000003</v>
      </c>
      <c r="H21" s="21">
        <f t="shared" si="3"/>
        <v>0</v>
      </c>
      <c r="I21" s="21">
        <f t="shared" si="3"/>
        <v>0</v>
      </c>
      <c r="J21" s="21">
        <f t="shared" si="3"/>
        <v>0</v>
      </c>
      <c r="K21" s="21">
        <f t="shared" si="3"/>
        <v>0</v>
      </c>
      <c r="L21" s="21">
        <f t="shared" si="3"/>
        <v>0</v>
      </c>
      <c r="M21" s="21">
        <f t="shared" si="3"/>
        <v>16.322000000000003</v>
      </c>
      <c r="N21" s="21">
        <f t="shared" si="3"/>
        <v>0</v>
      </c>
      <c r="O21" s="21">
        <f t="shared" si="3"/>
        <v>9.7560000000000002</v>
      </c>
      <c r="P21" s="21">
        <f t="shared" si="3"/>
        <v>0</v>
      </c>
      <c r="Q21" s="21">
        <f t="shared" si="3"/>
        <v>75.499000000000009</v>
      </c>
      <c r="R21" s="21">
        <f t="shared" si="3"/>
        <v>0</v>
      </c>
      <c r="S21" s="43">
        <f t="shared" ref="S21" si="4">IF(H21&gt;0,(IF((SUM(I21)=0), 1,(H21/SUM(I21)-1))),(IF((SUM(I21)=0), 0,(H21/SUM(I21)-1))))</f>
        <v>0</v>
      </c>
      <c r="T21" s="21" t="s">
        <v>438</v>
      </c>
    </row>
    <row r="22" spans="1:20">
      <c r="A22" s="22" t="s">
        <v>180</v>
      </c>
      <c r="B22" s="24" t="s">
        <v>181</v>
      </c>
      <c r="C22" s="23" t="s">
        <v>24</v>
      </c>
      <c r="D22" s="18">
        <f t="shared" ref="D22" si="5">D29</f>
        <v>21.499000000000002</v>
      </c>
      <c r="E22" s="18">
        <f t="shared" ref="E22:R22" si="6">E29</f>
        <v>7.7040000000000006</v>
      </c>
      <c r="F22" s="18">
        <f t="shared" si="6"/>
        <v>13.795000000000002</v>
      </c>
      <c r="G22" s="18">
        <f t="shared" si="6"/>
        <v>13.795000000000002</v>
      </c>
      <c r="H22" s="18">
        <f t="shared" si="6"/>
        <v>0</v>
      </c>
      <c r="I22" s="18">
        <f t="shared" si="6"/>
        <v>0</v>
      </c>
      <c r="J22" s="18">
        <f t="shared" si="6"/>
        <v>0</v>
      </c>
      <c r="K22" s="18">
        <f t="shared" si="6"/>
        <v>0</v>
      </c>
      <c r="L22" s="18">
        <f t="shared" si="6"/>
        <v>0</v>
      </c>
      <c r="M22" s="18">
        <f t="shared" si="6"/>
        <v>13.795000000000002</v>
      </c>
      <c r="N22" s="18">
        <f t="shared" si="6"/>
        <v>0</v>
      </c>
      <c r="O22" s="18">
        <f t="shared" si="6"/>
        <v>0</v>
      </c>
      <c r="P22" s="18">
        <f t="shared" si="6"/>
        <v>0</v>
      </c>
      <c r="Q22" s="18">
        <f t="shared" si="6"/>
        <v>13.795000000000002</v>
      </c>
      <c r="R22" s="18">
        <f t="shared" si="6"/>
        <v>0</v>
      </c>
      <c r="S22" s="41">
        <f>IF(H22&gt;0,(IF((SUM(I22+K22)=0), 1,(H22/SUM(I22+K22)-1))),(IF((SUM(I22+K22)=0), 0,(H22/SUM(I22+K22)-1))))</f>
        <v>0</v>
      </c>
      <c r="T22" s="18" t="s">
        <v>438</v>
      </c>
    </row>
    <row r="23" spans="1:20" ht="31.5">
      <c r="A23" s="22" t="s">
        <v>182</v>
      </c>
      <c r="B23" s="24" t="s">
        <v>183</v>
      </c>
      <c r="C23" s="23" t="s">
        <v>24</v>
      </c>
      <c r="D23" s="18">
        <f t="shared" ref="D23" si="7">D70</f>
        <v>67.685000000000016</v>
      </c>
      <c r="E23" s="18">
        <f t="shared" ref="E23:R23" si="8">E70</f>
        <v>11.767999999999999</v>
      </c>
      <c r="F23" s="18">
        <f t="shared" si="8"/>
        <v>55.917000000000002</v>
      </c>
      <c r="G23" s="18">
        <f t="shared" si="8"/>
        <v>20.166999999999998</v>
      </c>
      <c r="H23" s="18">
        <f t="shared" si="8"/>
        <v>0</v>
      </c>
      <c r="I23" s="18">
        <f t="shared" si="8"/>
        <v>0</v>
      </c>
      <c r="J23" s="18">
        <f t="shared" si="8"/>
        <v>0</v>
      </c>
      <c r="K23" s="18">
        <f t="shared" si="8"/>
        <v>0</v>
      </c>
      <c r="L23" s="18">
        <f t="shared" si="8"/>
        <v>0</v>
      </c>
      <c r="M23" s="18">
        <f t="shared" si="8"/>
        <v>13.952</v>
      </c>
      <c r="N23" s="18">
        <f t="shared" si="8"/>
        <v>0</v>
      </c>
      <c r="O23" s="18">
        <f t="shared" si="8"/>
        <v>6.2149999999999999</v>
      </c>
      <c r="P23" s="18">
        <f t="shared" si="8"/>
        <v>0</v>
      </c>
      <c r="Q23" s="18">
        <f t="shared" si="8"/>
        <v>55.917000000000002</v>
      </c>
      <c r="R23" s="18">
        <f t="shared" si="8"/>
        <v>0</v>
      </c>
      <c r="S23" s="41">
        <f>IF(H23&gt;0,(IF((SUM(I23+K23)=0), 1,(H23/SUM(I23+K23)-1))),(IF((SUM(I23+K23)=0), 0,(H23/SUM(I23+K23)-1))))</f>
        <v>0</v>
      </c>
      <c r="T23" s="18" t="s">
        <v>438</v>
      </c>
    </row>
    <row r="24" spans="1:20" ht="63">
      <c r="A24" s="22" t="s">
        <v>184</v>
      </c>
      <c r="B24" s="24" t="s">
        <v>185</v>
      </c>
      <c r="C24" s="23" t="s">
        <v>24</v>
      </c>
      <c r="D24" s="18">
        <f t="shared" ref="D24" si="9">D167</f>
        <v>0</v>
      </c>
      <c r="E24" s="18">
        <f t="shared" ref="E24:R24" si="10">E167</f>
        <v>0</v>
      </c>
      <c r="F24" s="18">
        <f t="shared" si="10"/>
        <v>0</v>
      </c>
      <c r="G24" s="18">
        <f t="shared" si="10"/>
        <v>0</v>
      </c>
      <c r="H24" s="18">
        <f t="shared" si="10"/>
        <v>0</v>
      </c>
      <c r="I24" s="18">
        <f t="shared" si="10"/>
        <v>0</v>
      </c>
      <c r="J24" s="18">
        <f t="shared" si="10"/>
        <v>0</v>
      </c>
      <c r="K24" s="18">
        <f t="shared" si="10"/>
        <v>0</v>
      </c>
      <c r="L24" s="18">
        <f t="shared" si="10"/>
        <v>0</v>
      </c>
      <c r="M24" s="18">
        <f t="shared" si="10"/>
        <v>0</v>
      </c>
      <c r="N24" s="18">
        <f t="shared" si="10"/>
        <v>0</v>
      </c>
      <c r="O24" s="18">
        <f t="shared" si="10"/>
        <v>0</v>
      </c>
      <c r="P24" s="18">
        <f t="shared" si="10"/>
        <v>0</v>
      </c>
      <c r="Q24" s="18">
        <f t="shared" si="10"/>
        <v>0</v>
      </c>
      <c r="R24" s="18">
        <f t="shared" si="10"/>
        <v>0</v>
      </c>
      <c r="S24" s="41">
        <f t="shared" ref="S24" si="11">IF(H24&gt;0,(IF((SUM(I24+K24+M24+O24)=0), 1,(H24/SUM(I24+K24+M24+O24)-1))),(IF((SUM(I24+K24+M24+O24)=0), 0,(H24/SUM(I24+K24+M24+O24)-1))))</f>
        <v>0</v>
      </c>
      <c r="T24" s="18" t="s">
        <v>438</v>
      </c>
    </row>
    <row r="25" spans="1:20" ht="31.5">
      <c r="A25" s="22" t="s">
        <v>186</v>
      </c>
      <c r="B25" s="24" t="s">
        <v>187</v>
      </c>
      <c r="C25" s="23" t="s">
        <v>24</v>
      </c>
      <c r="D25" s="18">
        <f t="shared" ref="D25" si="12">D172</f>
        <v>36.630000000000003</v>
      </c>
      <c r="E25" s="18">
        <f t="shared" ref="E25:R25" si="13">E172</f>
        <v>0</v>
      </c>
      <c r="F25" s="18">
        <f t="shared" si="13"/>
        <v>36.630000000000003</v>
      </c>
      <c r="G25" s="18">
        <f t="shared" si="13"/>
        <v>0.42399999999999999</v>
      </c>
      <c r="H25" s="18">
        <f t="shared" si="13"/>
        <v>0</v>
      </c>
      <c r="I25" s="18">
        <f t="shared" si="13"/>
        <v>0</v>
      </c>
      <c r="J25" s="18">
        <f t="shared" si="13"/>
        <v>0</v>
      </c>
      <c r="K25" s="18">
        <f t="shared" si="13"/>
        <v>0</v>
      </c>
      <c r="L25" s="18">
        <f t="shared" si="13"/>
        <v>0</v>
      </c>
      <c r="M25" s="18">
        <f t="shared" si="13"/>
        <v>0</v>
      </c>
      <c r="N25" s="18">
        <f t="shared" si="13"/>
        <v>0</v>
      </c>
      <c r="O25" s="18">
        <f t="shared" si="13"/>
        <v>0.42399999999999999</v>
      </c>
      <c r="P25" s="18">
        <f t="shared" si="13"/>
        <v>0</v>
      </c>
      <c r="Q25" s="18">
        <f t="shared" si="13"/>
        <v>36.630000000000003</v>
      </c>
      <c r="R25" s="18">
        <f t="shared" si="13"/>
        <v>0</v>
      </c>
      <c r="S25" s="41">
        <f>IF(H25&gt;0,(IF((SUM(I25+K25)=0), 1,(H25/SUM(I25+K25)-1))),(IF((SUM(I25+K25)=0), 0,(H25/SUM(I25+K25)-1))))</f>
        <v>0</v>
      </c>
      <c r="T25" s="18" t="s">
        <v>438</v>
      </c>
    </row>
    <row r="26" spans="1:20" ht="47.25">
      <c r="A26" s="22" t="s">
        <v>188</v>
      </c>
      <c r="B26" s="24" t="s">
        <v>189</v>
      </c>
      <c r="C26" s="23" t="s">
        <v>24</v>
      </c>
      <c r="D26" s="18">
        <f t="shared" ref="D26" si="14">D180</f>
        <v>0</v>
      </c>
      <c r="E26" s="18">
        <f t="shared" ref="E26:R26" si="15">E180</f>
        <v>0</v>
      </c>
      <c r="F26" s="18">
        <f t="shared" si="15"/>
        <v>0</v>
      </c>
      <c r="G26" s="18">
        <f t="shared" si="15"/>
        <v>0</v>
      </c>
      <c r="H26" s="18">
        <f t="shared" si="15"/>
        <v>0</v>
      </c>
      <c r="I26" s="18">
        <f t="shared" si="15"/>
        <v>0</v>
      </c>
      <c r="J26" s="18">
        <f t="shared" si="15"/>
        <v>0</v>
      </c>
      <c r="K26" s="18">
        <f t="shared" si="15"/>
        <v>0</v>
      </c>
      <c r="L26" s="18">
        <f t="shared" si="15"/>
        <v>0</v>
      </c>
      <c r="M26" s="18">
        <f t="shared" si="15"/>
        <v>0</v>
      </c>
      <c r="N26" s="18">
        <f t="shared" si="15"/>
        <v>0</v>
      </c>
      <c r="O26" s="18">
        <f t="shared" si="15"/>
        <v>0</v>
      </c>
      <c r="P26" s="18">
        <f t="shared" si="15"/>
        <v>0</v>
      </c>
      <c r="Q26" s="18">
        <f t="shared" si="15"/>
        <v>0</v>
      </c>
      <c r="R26" s="18">
        <f t="shared" si="15"/>
        <v>0</v>
      </c>
      <c r="S26" s="41">
        <f>IF(H26&gt;0,(IF((SUM(I26+K26)=0), 1,(H26/SUM(I26+K26)-1))),(IF((SUM(I26+K26)=0), 0,(H26/SUM(I26+K26)-1))))</f>
        <v>0</v>
      </c>
      <c r="T26" s="18" t="s">
        <v>438</v>
      </c>
    </row>
    <row r="27" spans="1:20" ht="31.5">
      <c r="A27" s="22" t="s">
        <v>190</v>
      </c>
      <c r="B27" s="24" t="s">
        <v>191</v>
      </c>
      <c r="C27" s="23" t="s">
        <v>24</v>
      </c>
      <c r="D27" s="18">
        <f t="shared" ref="D27" si="16">D182</f>
        <v>32.552</v>
      </c>
      <c r="E27" s="18">
        <f t="shared" ref="E27:R27" si="17">E182</f>
        <v>5.8959999999999999</v>
      </c>
      <c r="F27" s="18">
        <f t="shared" si="17"/>
        <v>26.655999999999999</v>
      </c>
      <c r="G27" s="18">
        <f t="shared" si="17"/>
        <v>5.673</v>
      </c>
      <c r="H27" s="18">
        <f t="shared" si="17"/>
        <v>0</v>
      </c>
      <c r="I27" s="18">
        <f t="shared" si="17"/>
        <v>0</v>
      </c>
      <c r="J27" s="18">
        <f t="shared" si="17"/>
        <v>0</v>
      </c>
      <c r="K27" s="18">
        <f t="shared" si="17"/>
        <v>0.1</v>
      </c>
      <c r="L27" s="18">
        <f t="shared" si="17"/>
        <v>0</v>
      </c>
      <c r="M27" s="18">
        <f t="shared" si="17"/>
        <v>0</v>
      </c>
      <c r="N27" s="18">
        <f t="shared" si="17"/>
        <v>0</v>
      </c>
      <c r="O27" s="18">
        <f t="shared" si="17"/>
        <v>5.5730000000000004</v>
      </c>
      <c r="P27" s="18">
        <f t="shared" si="17"/>
        <v>0</v>
      </c>
      <c r="Q27" s="18">
        <f t="shared" si="17"/>
        <v>26.655999999999999</v>
      </c>
      <c r="R27" s="18">
        <f t="shared" si="17"/>
        <v>-0.1</v>
      </c>
      <c r="S27" s="41">
        <f>IF(H27&gt;0,(IF((SUM(I27+K27)=0), 1,(H27/SUM(I27+K27)-1))),(IF((SUM(I27+K27)=0), 0,(H27/SUM(I27+K27)-1))))</f>
        <v>-1</v>
      </c>
      <c r="T27" s="18" t="s">
        <v>438</v>
      </c>
    </row>
    <row r="28" spans="1:20">
      <c r="A28" s="46" t="s">
        <v>192</v>
      </c>
      <c r="B28" s="47" t="s">
        <v>193</v>
      </c>
      <c r="C28" s="48" t="s">
        <v>24</v>
      </c>
      <c r="D28" s="48">
        <f t="shared" ref="D28" si="18">D19</f>
        <v>158.36600000000001</v>
      </c>
      <c r="E28" s="48">
        <f t="shared" ref="E28:R28" si="19">E19</f>
        <v>25.368000000000002</v>
      </c>
      <c r="F28" s="48">
        <f t="shared" si="19"/>
        <v>132.99800000000002</v>
      </c>
      <c r="G28" s="75">
        <f t="shared" si="19"/>
        <v>40.059000000000005</v>
      </c>
      <c r="H28" s="75">
        <f t="shared" si="19"/>
        <v>0</v>
      </c>
      <c r="I28" s="75">
        <f t="shared" si="19"/>
        <v>0</v>
      </c>
      <c r="J28" s="75">
        <f t="shared" si="19"/>
        <v>0</v>
      </c>
      <c r="K28" s="75">
        <f t="shared" si="19"/>
        <v>0.1</v>
      </c>
      <c r="L28" s="75">
        <f t="shared" si="19"/>
        <v>0</v>
      </c>
      <c r="M28" s="75">
        <f t="shared" si="19"/>
        <v>27.747</v>
      </c>
      <c r="N28" s="75">
        <f t="shared" si="19"/>
        <v>0</v>
      </c>
      <c r="O28" s="75">
        <f t="shared" si="19"/>
        <v>12.212</v>
      </c>
      <c r="P28" s="75">
        <f t="shared" si="19"/>
        <v>0</v>
      </c>
      <c r="Q28" s="48">
        <f t="shared" si="19"/>
        <v>132.99800000000002</v>
      </c>
      <c r="R28" s="75">
        <f t="shared" si="19"/>
        <v>-0.1</v>
      </c>
      <c r="S28" s="74">
        <f>IF(H28&gt;0,(IF((SUM(I28+K28)=0), 1,(H28/SUM(I28+K28)-1))),(IF((SUM(I28+K28)=0), 0,(H28/SUM(I28+K28)-1))))</f>
        <v>-1</v>
      </c>
      <c r="T28" s="48" t="s">
        <v>438</v>
      </c>
    </row>
    <row r="29" spans="1:20" ht="31.5">
      <c r="A29" s="49" t="s">
        <v>26</v>
      </c>
      <c r="B29" s="50" t="s">
        <v>194</v>
      </c>
      <c r="C29" s="51" t="s">
        <v>24</v>
      </c>
      <c r="D29" s="70">
        <f>SUM(D30,D44,D49,D64)</f>
        <v>21.499000000000002</v>
      </c>
      <c r="E29" s="70">
        <f t="shared" ref="E29:S29" si="20">SUM(E30,E44,E49,E64)</f>
        <v>7.7040000000000006</v>
      </c>
      <c r="F29" s="70">
        <f t="shared" si="20"/>
        <v>13.795000000000002</v>
      </c>
      <c r="G29" s="70">
        <f t="shared" si="20"/>
        <v>13.795000000000002</v>
      </c>
      <c r="H29" s="70">
        <f t="shared" si="20"/>
        <v>0</v>
      </c>
      <c r="I29" s="70">
        <f t="shared" si="20"/>
        <v>0</v>
      </c>
      <c r="J29" s="70">
        <f t="shared" si="20"/>
        <v>0</v>
      </c>
      <c r="K29" s="70">
        <f t="shared" si="20"/>
        <v>0</v>
      </c>
      <c r="L29" s="70">
        <f t="shared" si="20"/>
        <v>0</v>
      </c>
      <c r="M29" s="70">
        <f t="shared" si="20"/>
        <v>13.795000000000002</v>
      </c>
      <c r="N29" s="70">
        <f t="shared" si="20"/>
        <v>0</v>
      </c>
      <c r="O29" s="70">
        <f t="shared" si="20"/>
        <v>0</v>
      </c>
      <c r="P29" s="70">
        <f t="shared" si="20"/>
        <v>0</v>
      </c>
      <c r="Q29" s="70">
        <f t="shared" si="20"/>
        <v>13.795000000000002</v>
      </c>
      <c r="R29" s="70">
        <f t="shared" si="20"/>
        <v>0</v>
      </c>
      <c r="S29" s="87">
        <f t="shared" si="20"/>
        <v>0</v>
      </c>
      <c r="T29" s="70" t="s">
        <v>438</v>
      </c>
    </row>
    <row r="30" spans="1:20" ht="47.25">
      <c r="A30" s="52" t="s">
        <v>27</v>
      </c>
      <c r="B30" s="53" t="s">
        <v>195</v>
      </c>
      <c r="C30" s="54" t="s">
        <v>24</v>
      </c>
      <c r="D30" s="71">
        <f>SUM(D31,D37,D42)</f>
        <v>21.182000000000002</v>
      </c>
      <c r="E30" s="71">
        <f t="shared" ref="E30:S30" si="21">SUM(E31,E37,E42)</f>
        <v>7.7040000000000006</v>
      </c>
      <c r="F30" s="71">
        <f t="shared" si="21"/>
        <v>13.478000000000002</v>
      </c>
      <c r="G30" s="71">
        <f t="shared" si="21"/>
        <v>13.478000000000002</v>
      </c>
      <c r="H30" s="71">
        <f t="shared" si="21"/>
        <v>0</v>
      </c>
      <c r="I30" s="71">
        <f t="shared" si="21"/>
        <v>0</v>
      </c>
      <c r="J30" s="71">
        <f t="shared" si="21"/>
        <v>0</v>
      </c>
      <c r="K30" s="71">
        <f t="shared" si="21"/>
        <v>0</v>
      </c>
      <c r="L30" s="71">
        <f t="shared" si="21"/>
        <v>0</v>
      </c>
      <c r="M30" s="71">
        <f t="shared" si="21"/>
        <v>13.478000000000002</v>
      </c>
      <c r="N30" s="71">
        <f t="shared" si="21"/>
        <v>0</v>
      </c>
      <c r="O30" s="71">
        <f t="shared" si="21"/>
        <v>0</v>
      </c>
      <c r="P30" s="71">
        <f t="shared" si="21"/>
        <v>0</v>
      </c>
      <c r="Q30" s="71">
        <f t="shared" si="21"/>
        <v>13.478000000000002</v>
      </c>
      <c r="R30" s="71">
        <f t="shared" si="21"/>
        <v>0</v>
      </c>
      <c r="S30" s="88">
        <f t="shared" si="21"/>
        <v>0</v>
      </c>
      <c r="T30" s="71" t="s">
        <v>438</v>
      </c>
    </row>
    <row r="31" spans="1:20" ht="63">
      <c r="A31" s="55" t="s">
        <v>28</v>
      </c>
      <c r="B31" s="56" t="s">
        <v>196</v>
      </c>
      <c r="C31" s="57" t="s">
        <v>24</v>
      </c>
      <c r="D31" s="73">
        <f>SUM(D32,D34)</f>
        <v>2.9710000000000001</v>
      </c>
      <c r="E31" s="73">
        <f t="shared" ref="E31:S31" si="22">SUM(E32,E34)</f>
        <v>0.224</v>
      </c>
      <c r="F31" s="73">
        <f t="shared" si="22"/>
        <v>2.7469999999999999</v>
      </c>
      <c r="G31" s="73">
        <f t="shared" si="22"/>
        <v>2.7469999999999999</v>
      </c>
      <c r="H31" s="73">
        <f t="shared" si="22"/>
        <v>0</v>
      </c>
      <c r="I31" s="73">
        <f t="shared" si="22"/>
        <v>0</v>
      </c>
      <c r="J31" s="73">
        <f t="shared" si="22"/>
        <v>0</v>
      </c>
      <c r="K31" s="73">
        <f t="shared" si="22"/>
        <v>0</v>
      </c>
      <c r="L31" s="73">
        <f t="shared" si="22"/>
        <v>0</v>
      </c>
      <c r="M31" s="73">
        <f t="shared" si="22"/>
        <v>2.7469999999999999</v>
      </c>
      <c r="N31" s="73">
        <f t="shared" si="22"/>
        <v>0</v>
      </c>
      <c r="O31" s="73">
        <f t="shared" si="22"/>
        <v>0</v>
      </c>
      <c r="P31" s="73">
        <f t="shared" si="22"/>
        <v>0</v>
      </c>
      <c r="Q31" s="73">
        <f t="shared" si="22"/>
        <v>2.7469999999999999</v>
      </c>
      <c r="R31" s="73">
        <f t="shared" si="22"/>
        <v>0</v>
      </c>
      <c r="S31" s="80">
        <f t="shared" si="22"/>
        <v>0</v>
      </c>
      <c r="T31" s="73" t="s">
        <v>438</v>
      </c>
    </row>
    <row r="32" spans="1:20">
      <c r="A32" s="25" t="s">
        <v>29</v>
      </c>
      <c r="B32" s="26" t="s">
        <v>30</v>
      </c>
      <c r="C32" s="19" t="s">
        <v>24</v>
      </c>
      <c r="D32" s="20">
        <f>SUM(D33:D33)</f>
        <v>1.768</v>
      </c>
      <c r="E32" s="20">
        <f t="shared" ref="E32:S32" si="23">SUM(E33:E33)</f>
        <v>0</v>
      </c>
      <c r="F32" s="20">
        <f t="shared" si="23"/>
        <v>1.768</v>
      </c>
      <c r="G32" s="20">
        <f t="shared" si="23"/>
        <v>1.768</v>
      </c>
      <c r="H32" s="20">
        <f t="shared" si="23"/>
        <v>0</v>
      </c>
      <c r="I32" s="20">
        <f t="shared" si="23"/>
        <v>0</v>
      </c>
      <c r="J32" s="20">
        <f t="shared" si="23"/>
        <v>0</v>
      </c>
      <c r="K32" s="20">
        <f t="shared" si="23"/>
        <v>0</v>
      </c>
      <c r="L32" s="20">
        <f t="shared" si="23"/>
        <v>0</v>
      </c>
      <c r="M32" s="20">
        <f t="shared" si="23"/>
        <v>1.768</v>
      </c>
      <c r="N32" s="20">
        <f t="shared" si="23"/>
        <v>0</v>
      </c>
      <c r="O32" s="20">
        <f t="shared" si="23"/>
        <v>0</v>
      </c>
      <c r="P32" s="20">
        <f t="shared" si="23"/>
        <v>0</v>
      </c>
      <c r="Q32" s="20">
        <f t="shared" si="23"/>
        <v>1.768</v>
      </c>
      <c r="R32" s="20">
        <f t="shared" si="23"/>
        <v>0</v>
      </c>
      <c r="S32" s="78">
        <f t="shared" si="23"/>
        <v>0</v>
      </c>
      <c r="T32" s="20" t="s">
        <v>438</v>
      </c>
    </row>
    <row r="33" spans="1:20" ht="141.75">
      <c r="A33" s="28" t="s">
        <v>197</v>
      </c>
      <c r="B33" s="37" t="s">
        <v>198</v>
      </c>
      <c r="C33" s="58" t="s">
        <v>199</v>
      </c>
      <c r="D33" s="58">
        <v>1.768</v>
      </c>
      <c r="E33" s="58">
        <v>0</v>
      </c>
      <c r="F33" s="38">
        <f t="shared" ref="F33:F82" si="24">D33-E33</f>
        <v>1.768</v>
      </c>
      <c r="G33" s="39">
        <f t="shared" ref="G33" si="25">I33+K33+M33+O33</f>
        <v>1.768</v>
      </c>
      <c r="H33" s="39">
        <f t="shared" ref="H33" si="26">J33+L33+N33+P33</f>
        <v>0</v>
      </c>
      <c r="I33" s="39">
        <v>0</v>
      </c>
      <c r="J33" s="39">
        <v>0</v>
      </c>
      <c r="K33" s="39">
        <v>0</v>
      </c>
      <c r="L33" s="39">
        <v>0</v>
      </c>
      <c r="M33" s="39">
        <v>1.768</v>
      </c>
      <c r="N33" s="39">
        <v>0</v>
      </c>
      <c r="O33" s="39">
        <v>0</v>
      </c>
      <c r="P33" s="39">
        <v>0</v>
      </c>
      <c r="Q33" s="38">
        <f>F33-H33</f>
        <v>1.768</v>
      </c>
      <c r="R33" s="40">
        <f>H33-(I33+K33)</f>
        <v>0</v>
      </c>
      <c r="S33" s="44">
        <f>IF(H33&gt;0,(IF((SUM(I33+K33)=0), 1,(H33/SUM(I33+K33)-1))),(IF((SUM(I33+K33)=0), 0,(H33/SUM(I33+K33)-1))))</f>
        <v>0</v>
      </c>
      <c r="T33" s="45" t="s">
        <v>441</v>
      </c>
    </row>
    <row r="34" spans="1:20">
      <c r="A34" s="33" t="s">
        <v>49</v>
      </c>
      <c r="B34" s="36" t="s">
        <v>73</v>
      </c>
      <c r="C34" s="35" t="s">
        <v>24</v>
      </c>
      <c r="D34" s="21">
        <f>SUM(D35,D36)</f>
        <v>1.2030000000000001</v>
      </c>
      <c r="E34" s="21">
        <f t="shared" ref="E34:R34" si="27">SUM(E35,E36)</f>
        <v>0.224</v>
      </c>
      <c r="F34" s="21">
        <f t="shared" si="27"/>
        <v>0.97899999999999998</v>
      </c>
      <c r="G34" s="21">
        <f t="shared" si="27"/>
        <v>0.97899999999999998</v>
      </c>
      <c r="H34" s="21">
        <f t="shared" si="27"/>
        <v>0</v>
      </c>
      <c r="I34" s="21">
        <f t="shared" si="27"/>
        <v>0</v>
      </c>
      <c r="J34" s="21">
        <f t="shared" si="27"/>
        <v>0</v>
      </c>
      <c r="K34" s="21">
        <f t="shared" si="27"/>
        <v>0</v>
      </c>
      <c r="L34" s="21">
        <f t="shared" si="27"/>
        <v>0</v>
      </c>
      <c r="M34" s="21">
        <f t="shared" si="27"/>
        <v>0.97899999999999998</v>
      </c>
      <c r="N34" s="21">
        <f t="shared" si="27"/>
        <v>0</v>
      </c>
      <c r="O34" s="21">
        <f t="shared" si="27"/>
        <v>0</v>
      </c>
      <c r="P34" s="21">
        <f t="shared" si="27"/>
        <v>0</v>
      </c>
      <c r="Q34" s="21">
        <f t="shared" si="27"/>
        <v>0.97899999999999998</v>
      </c>
      <c r="R34" s="21">
        <f t="shared" si="27"/>
        <v>0</v>
      </c>
      <c r="S34" s="76">
        <f>IF(H34&gt;0,(IF((SUM(I34+K34)=0), 1,(H34/SUM(I34+K34)-1))),(IF((SUM(I34+K34)=0), 0,(H34/SUM(I34+K34)-1))))</f>
        <v>0</v>
      </c>
      <c r="T34" s="21" t="s">
        <v>438</v>
      </c>
    </row>
    <row r="35" spans="1:20" ht="31.5">
      <c r="A35" s="28" t="s">
        <v>200</v>
      </c>
      <c r="B35" s="59" t="s">
        <v>165</v>
      </c>
      <c r="C35" s="58" t="s">
        <v>166</v>
      </c>
      <c r="D35" s="58">
        <v>0.224</v>
      </c>
      <c r="E35" s="72">
        <v>0.224</v>
      </c>
      <c r="F35" s="38">
        <f t="shared" si="24"/>
        <v>0</v>
      </c>
      <c r="G35" s="39">
        <f t="shared" ref="G35:G36" si="28">I35+K35+M35+O35</f>
        <v>0</v>
      </c>
      <c r="H35" s="39">
        <f t="shared" ref="H35:H36" si="29">J35+L35+N35+P35</f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8">
        <f t="shared" ref="Q35:Q36" si="30">F35-H35</f>
        <v>0</v>
      </c>
      <c r="R35" s="40">
        <f t="shared" ref="R35" si="31">H35-(I35+K35+M35+O35)</f>
        <v>0</v>
      </c>
      <c r="S35" s="44">
        <f t="shared" ref="S35" si="32">IF(H35&gt;0,(IF((SUM(I35+K35+M35+O35)=0), 1,(H35/SUM(I35+K35+M35+O35)-1))),(IF((SUM(I35+K35+M35+O35)=0), 0,(H35/SUM(I35+K35+M35+O35)-1))))</f>
        <v>0</v>
      </c>
      <c r="T35" s="45" t="s">
        <v>439</v>
      </c>
    </row>
    <row r="36" spans="1:20" ht="94.5">
      <c r="A36" s="28" t="s">
        <v>201</v>
      </c>
      <c r="B36" s="32" t="s">
        <v>202</v>
      </c>
      <c r="C36" s="58" t="s">
        <v>203</v>
      </c>
      <c r="D36" s="58">
        <v>0.97899999999999998</v>
      </c>
      <c r="E36" s="58">
        <v>0</v>
      </c>
      <c r="F36" s="38">
        <f t="shared" si="24"/>
        <v>0.97899999999999998</v>
      </c>
      <c r="G36" s="39">
        <f t="shared" si="28"/>
        <v>0.97899999999999998</v>
      </c>
      <c r="H36" s="39">
        <f t="shared" si="29"/>
        <v>0</v>
      </c>
      <c r="I36" s="39">
        <v>0</v>
      </c>
      <c r="J36" s="39">
        <v>0</v>
      </c>
      <c r="K36" s="39">
        <v>0</v>
      </c>
      <c r="L36" s="39">
        <v>0</v>
      </c>
      <c r="M36" s="39">
        <v>0.97899999999999998</v>
      </c>
      <c r="N36" s="39">
        <v>0</v>
      </c>
      <c r="O36" s="39">
        <v>0</v>
      </c>
      <c r="P36" s="39">
        <v>0</v>
      </c>
      <c r="Q36" s="38">
        <f t="shared" si="30"/>
        <v>0.97899999999999998</v>
      </c>
      <c r="R36" s="40">
        <f>H36-(I36+K36)</f>
        <v>0</v>
      </c>
      <c r="S36" s="44">
        <f>IF(H36&gt;0,(IF((SUM(I36+K36)=0), 1,(H36/SUM(I36+K36)-1))),(IF((SUM(I36+K36)=0), 0,(H36/SUM(I36+K36)-1))))</f>
        <v>0</v>
      </c>
      <c r="T36" s="45" t="s">
        <v>441</v>
      </c>
    </row>
    <row r="37" spans="1:20" ht="63">
      <c r="A37" s="55" t="s">
        <v>54</v>
      </c>
      <c r="B37" s="56" t="s">
        <v>204</v>
      </c>
      <c r="C37" s="57" t="s">
        <v>24</v>
      </c>
      <c r="D37" s="73">
        <f>SUM(D38)</f>
        <v>18.211000000000002</v>
      </c>
      <c r="E37" s="73">
        <f t="shared" ref="E37:R37" si="33">SUM(E38)</f>
        <v>7.48</v>
      </c>
      <c r="F37" s="73">
        <f t="shared" si="33"/>
        <v>10.731000000000002</v>
      </c>
      <c r="G37" s="73">
        <f t="shared" si="33"/>
        <v>10.731000000000002</v>
      </c>
      <c r="H37" s="73">
        <f t="shared" si="33"/>
        <v>0</v>
      </c>
      <c r="I37" s="73">
        <f t="shared" si="33"/>
        <v>0</v>
      </c>
      <c r="J37" s="73">
        <f t="shared" si="33"/>
        <v>0</v>
      </c>
      <c r="K37" s="73">
        <f t="shared" si="33"/>
        <v>0</v>
      </c>
      <c r="L37" s="73">
        <f t="shared" si="33"/>
        <v>0</v>
      </c>
      <c r="M37" s="73">
        <f t="shared" si="33"/>
        <v>10.731000000000002</v>
      </c>
      <c r="N37" s="73">
        <f t="shared" si="33"/>
        <v>0</v>
      </c>
      <c r="O37" s="73">
        <f t="shared" si="33"/>
        <v>0</v>
      </c>
      <c r="P37" s="73">
        <f t="shared" si="33"/>
        <v>0</v>
      </c>
      <c r="Q37" s="73">
        <f t="shared" si="33"/>
        <v>10.731000000000002</v>
      </c>
      <c r="R37" s="73">
        <f t="shared" si="33"/>
        <v>0</v>
      </c>
      <c r="S37" s="80">
        <f>IF(H37&gt;0,(IF((SUM(I37+K37)=0), 1,(H37/SUM(I37+K37)-1))),(IF((SUM(I37+K37)=0), 0,(H37/SUM(I37+K37)-1))))</f>
        <v>0</v>
      </c>
      <c r="T37" s="73" t="s">
        <v>438</v>
      </c>
    </row>
    <row r="38" spans="1:20">
      <c r="A38" s="33" t="s">
        <v>205</v>
      </c>
      <c r="B38" s="36" t="s">
        <v>73</v>
      </c>
      <c r="C38" s="35" t="s">
        <v>24</v>
      </c>
      <c r="D38" s="21">
        <f>SUM(D39:D41)</f>
        <v>18.211000000000002</v>
      </c>
      <c r="E38" s="21">
        <f t="shared" ref="E38:R38" si="34">SUM(E39:E41)</f>
        <v>7.48</v>
      </c>
      <c r="F38" s="21">
        <f t="shared" si="34"/>
        <v>10.731000000000002</v>
      </c>
      <c r="G38" s="21">
        <f t="shared" si="34"/>
        <v>10.731000000000002</v>
      </c>
      <c r="H38" s="21">
        <f t="shared" si="34"/>
        <v>0</v>
      </c>
      <c r="I38" s="21">
        <f t="shared" si="34"/>
        <v>0</v>
      </c>
      <c r="J38" s="21">
        <f t="shared" si="34"/>
        <v>0</v>
      </c>
      <c r="K38" s="21">
        <f t="shared" si="34"/>
        <v>0</v>
      </c>
      <c r="L38" s="21">
        <f t="shared" si="34"/>
        <v>0</v>
      </c>
      <c r="M38" s="21">
        <f t="shared" si="34"/>
        <v>10.731000000000002</v>
      </c>
      <c r="N38" s="21">
        <f t="shared" si="34"/>
        <v>0</v>
      </c>
      <c r="O38" s="21">
        <f t="shared" si="34"/>
        <v>0</v>
      </c>
      <c r="P38" s="21">
        <f t="shared" si="34"/>
        <v>0</v>
      </c>
      <c r="Q38" s="21">
        <f t="shared" si="34"/>
        <v>10.731000000000002</v>
      </c>
      <c r="R38" s="21">
        <f t="shared" si="34"/>
        <v>0</v>
      </c>
      <c r="S38" s="76">
        <f>IF(H38&gt;0,(IF((SUM(I38+K38)=0), 1,(H38/SUM(I38+K38)-1))),(IF((SUM(I38+K38)=0), 0,(H38/SUM(I38+K38)-1))))</f>
        <v>0</v>
      </c>
      <c r="T38" s="21" t="s">
        <v>438</v>
      </c>
    </row>
    <row r="39" spans="1:20" ht="31.5">
      <c r="A39" s="28" t="s">
        <v>206</v>
      </c>
      <c r="B39" s="59" t="s">
        <v>167</v>
      </c>
      <c r="C39" s="58" t="s">
        <v>168</v>
      </c>
      <c r="D39" s="72">
        <v>7.48</v>
      </c>
      <c r="E39" s="72">
        <v>7.48</v>
      </c>
      <c r="F39" s="38">
        <f t="shared" si="24"/>
        <v>0</v>
      </c>
      <c r="G39" s="39">
        <f t="shared" ref="G39:G41" si="35">I39+K39+M39+O39</f>
        <v>0</v>
      </c>
      <c r="H39" s="39">
        <f t="shared" ref="H39:H41" si="36">J39+L39+N39+P39</f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8">
        <f>F39-H39</f>
        <v>0</v>
      </c>
      <c r="R39" s="40">
        <f t="shared" ref="R39" si="37">H39-(I39+K39+M39+O39)</f>
        <v>0</v>
      </c>
      <c r="S39" s="44">
        <f>IF(H39&gt;0,(IF((SUM(I39+K39+M39+O39)=0), 1,(H39/SUM(I39+K39+M39+O39)-1))),(IF((SUM(I39+K39+M39+O39)=0), 0,(H39/SUM(I39+K39+M39+O39)-1))))</f>
        <v>0</v>
      </c>
      <c r="T39" s="45" t="s">
        <v>439</v>
      </c>
    </row>
    <row r="40" spans="1:20" ht="126">
      <c r="A40" s="28" t="s">
        <v>207</v>
      </c>
      <c r="B40" s="59" t="s">
        <v>208</v>
      </c>
      <c r="C40" s="58" t="s">
        <v>209</v>
      </c>
      <c r="D40" s="58">
        <v>10.021000000000001</v>
      </c>
      <c r="E40" s="58">
        <v>0</v>
      </c>
      <c r="F40" s="38">
        <f t="shared" si="24"/>
        <v>10.021000000000001</v>
      </c>
      <c r="G40" s="39">
        <f t="shared" si="35"/>
        <v>10.021000000000001</v>
      </c>
      <c r="H40" s="39">
        <f t="shared" si="36"/>
        <v>0</v>
      </c>
      <c r="I40" s="39">
        <v>0</v>
      </c>
      <c r="J40" s="39">
        <v>0</v>
      </c>
      <c r="K40" s="39">
        <v>0</v>
      </c>
      <c r="L40" s="39">
        <v>0</v>
      </c>
      <c r="M40" s="39">
        <v>10.021000000000001</v>
      </c>
      <c r="N40" s="39">
        <v>0</v>
      </c>
      <c r="O40" s="39">
        <v>0</v>
      </c>
      <c r="P40" s="39">
        <v>0</v>
      </c>
      <c r="Q40" s="38">
        <f t="shared" ref="Q40:Q41" si="38">F40-H40</f>
        <v>10.021000000000001</v>
      </c>
      <c r="R40" s="40">
        <f>H40-(I40+K40)</f>
        <v>0</v>
      </c>
      <c r="S40" s="44">
        <f>IF(H40&gt;0,(IF((SUM(I40+K40)=0), 1,(H40/SUM(I40+K40)-1))),(IF((SUM(I40+K40)=0), 0,(H40/SUM(I40+K40)-1))))</f>
        <v>0</v>
      </c>
      <c r="T40" s="45" t="s">
        <v>441</v>
      </c>
    </row>
    <row r="41" spans="1:20" ht="63">
      <c r="A41" s="28" t="s">
        <v>210</v>
      </c>
      <c r="B41" s="59" t="s">
        <v>211</v>
      </c>
      <c r="C41" s="58" t="s">
        <v>212</v>
      </c>
      <c r="D41" s="58">
        <v>0.71</v>
      </c>
      <c r="E41" s="58">
        <v>0</v>
      </c>
      <c r="F41" s="38">
        <f t="shared" si="24"/>
        <v>0.71</v>
      </c>
      <c r="G41" s="39">
        <f t="shared" si="35"/>
        <v>0.71</v>
      </c>
      <c r="H41" s="39">
        <f t="shared" si="36"/>
        <v>0</v>
      </c>
      <c r="I41" s="39">
        <v>0</v>
      </c>
      <c r="J41" s="39">
        <v>0</v>
      </c>
      <c r="K41" s="39">
        <v>0</v>
      </c>
      <c r="L41" s="39">
        <v>0</v>
      </c>
      <c r="M41" s="39">
        <v>0.71</v>
      </c>
      <c r="N41" s="39">
        <v>0</v>
      </c>
      <c r="O41" s="39">
        <v>0</v>
      </c>
      <c r="P41" s="39">
        <v>0</v>
      </c>
      <c r="Q41" s="38">
        <f t="shared" si="38"/>
        <v>0.71</v>
      </c>
      <c r="R41" s="40">
        <f>H41-(I41+K41)</f>
        <v>0</v>
      </c>
      <c r="S41" s="44">
        <f>IF(H41&gt;0,(IF((SUM(I41+K41)=0), 1,(H41/SUM(I41+K41)-1))),(IF((SUM(I41+K41)=0), 0,(H41/SUM(I41+K41)-1))))</f>
        <v>0</v>
      </c>
      <c r="T41" s="45" t="s">
        <v>441</v>
      </c>
    </row>
    <row r="42" spans="1:20" ht="63">
      <c r="A42" s="55" t="s">
        <v>213</v>
      </c>
      <c r="B42" s="56" t="s">
        <v>214</v>
      </c>
      <c r="C42" s="57" t="s">
        <v>24</v>
      </c>
      <c r="D42" s="81">
        <f>SUM(D43)</f>
        <v>0</v>
      </c>
      <c r="E42" s="81">
        <f t="shared" ref="E42:R42" si="39">SUM(E43)</f>
        <v>0</v>
      </c>
      <c r="F42" s="81">
        <f t="shared" si="39"/>
        <v>0</v>
      </c>
      <c r="G42" s="81">
        <f t="shared" si="39"/>
        <v>0</v>
      </c>
      <c r="H42" s="81">
        <f t="shared" si="39"/>
        <v>0</v>
      </c>
      <c r="I42" s="81">
        <f t="shared" si="39"/>
        <v>0</v>
      </c>
      <c r="J42" s="81">
        <f t="shared" si="39"/>
        <v>0</v>
      </c>
      <c r="K42" s="81">
        <f t="shared" si="39"/>
        <v>0</v>
      </c>
      <c r="L42" s="81">
        <f t="shared" si="39"/>
        <v>0</v>
      </c>
      <c r="M42" s="81">
        <f t="shared" si="39"/>
        <v>0</v>
      </c>
      <c r="N42" s="81">
        <f t="shared" si="39"/>
        <v>0</v>
      </c>
      <c r="O42" s="81">
        <f t="shared" si="39"/>
        <v>0</v>
      </c>
      <c r="P42" s="81">
        <f t="shared" si="39"/>
        <v>0</v>
      </c>
      <c r="Q42" s="81">
        <f t="shared" si="39"/>
        <v>0</v>
      </c>
      <c r="R42" s="81">
        <f t="shared" si="39"/>
        <v>0</v>
      </c>
      <c r="S42" s="80">
        <f t="shared" ref="S42" si="40">IF(H42&gt;0,(IF((SUM(I42+K42+M42+O42)=0), 1,(H42/SUM(I42+K42+M42+O42)-1))),(IF((SUM(I42+K42+M42+O42)=0), 0,(H42/SUM(I42+K42+M42+O42)-1))))</f>
        <v>0</v>
      </c>
      <c r="T42" s="73" t="s">
        <v>438</v>
      </c>
    </row>
    <row r="43" spans="1:20">
      <c r="A43" s="46" t="s">
        <v>25</v>
      </c>
      <c r="B43" s="46" t="s">
        <v>25</v>
      </c>
      <c r="C43" s="46" t="s">
        <v>25</v>
      </c>
      <c r="D43" s="38">
        <v>0</v>
      </c>
      <c r="E43" s="38">
        <v>0</v>
      </c>
      <c r="F43" s="38">
        <f t="shared" si="24"/>
        <v>0</v>
      </c>
      <c r="G43" s="39">
        <f t="shared" ref="G43" si="41">I43+K43+M43+O43</f>
        <v>0</v>
      </c>
      <c r="H43" s="39">
        <f t="shared" ref="H43" si="42">J43+L43+N43+P43</f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8">
        <f>F43-H43</f>
        <v>0</v>
      </c>
      <c r="R43" s="40">
        <f t="shared" ref="R43" si="43">H43-(I43+K43+M43+O43)</f>
        <v>0</v>
      </c>
      <c r="S43" s="44">
        <f>IF(H43&gt;0,(IF((SUM(I43+K43+M43+O43)=0), 1,(H43/SUM(I43+K43+M43+O43)-1))),(IF((SUM(I43+K43+M43+O43)=0), 0,(H43/SUM(I43+K43+M43+O43)-1))))</f>
        <v>0</v>
      </c>
      <c r="T43" s="45" t="s">
        <v>439</v>
      </c>
    </row>
    <row r="44" spans="1:20" ht="47.25">
      <c r="A44" s="52" t="s">
        <v>215</v>
      </c>
      <c r="B44" s="53" t="s">
        <v>216</v>
      </c>
      <c r="C44" s="54" t="s">
        <v>24</v>
      </c>
      <c r="D44" s="71">
        <f>SUM(D45,D47)</f>
        <v>0</v>
      </c>
      <c r="E44" s="71">
        <f t="shared" ref="E44:R44" si="44">SUM(E45,E47)</f>
        <v>0</v>
      </c>
      <c r="F44" s="71">
        <f t="shared" si="44"/>
        <v>0</v>
      </c>
      <c r="G44" s="71">
        <f t="shared" si="44"/>
        <v>0</v>
      </c>
      <c r="H44" s="71">
        <f t="shared" si="44"/>
        <v>0</v>
      </c>
      <c r="I44" s="71">
        <f t="shared" si="44"/>
        <v>0</v>
      </c>
      <c r="J44" s="71">
        <f t="shared" si="44"/>
        <v>0</v>
      </c>
      <c r="K44" s="71">
        <f t="shared" si="44"/>
        <v>0</v>
      </c>
      <c r="L44" s="71">
        <f t="shared" si="44"/>
        <v>0</v>
      </c>
      <c r="M44" s="71">
        <f t="shared" si="44"/>
        <v>0</v>
      </c>
      <c r="N44" s="71">
        <f t="shared" si="44"/>
        <v>0</v>
      </c>
      <c r="O44" s="71">
        <f t="shared" si="44"/>
        <v>0</v>
      </c>
      <c r="P44" s="71">
        <f t="shared" si="44"/>
        <v>0</v>
      </c>
      <c r="Q44" s="71">
        <f t="shared" si="44"/>
        <v>0</v>
      </c>
      <c r="R44" s="71">
        <f t="shared" si="44"/>
        <v>0</v>
      </c>
      <c r="S44" s="77">
        <f>IF(H44&gt;0,(IF((SUM(I44+K44+M44+O44)=0), 1,(H44/SUM(I44+K44+M44+O44)-1))),(IF((SUM(I44+K44+M44+O44)=0), 0,(H44/SUM(I44+K44+M44+O44)-1))))</f>
        <v>0</v>
      </c>
      <c r="T44" s="71" t="s">
        <v>438</v>
      </c>
    </row>
    <row r="45" spans="1:20" ht="78.75">
      <c r="A45" s="55" t="s">
        <v>217</v>
      </c>
      <c r="B45" s="56" t="s">
        <v>218</v>
      </c>
      <c r="C45" s="57" t="s">
        <v>24</v>
      </c>
      <c r="D45" s="81">
        <f>SUM(D46)</f>
        <v>0</v>
      </c>
      <c r="E45" s="81">
        <f t="shared" ref="E45:R45" si="45">SUM(E46)</f>
        <v>0</v>
      </c>
      <c r="F45" s="81">
        <f t="shared" si="45"/>
        <v>0</v>
      </c>
      <c r="G45" s="81">
        <f t="shared" si="45"/>
        <v>0</v>
      </c>
      <c r="H45" s="81">
        <f t="shared" si="45"/>
        <v>0</v>
      </c>
      <c r="I45" s="81">
        <f t="shared" si="45"/>
        <v>0</v>
      </c>
      <c r="J45" s="81">
        <f t="shared" si="45"/>
        <v>0</v>
      </c>
      <c r="K45" s="81">
        <f t="shared" si="45"/>
        <v>0</v>
      </c>
      <c r="L45" s="81">
        <f t="shared" si="45"/>
        <v>0</v>
      </c>
      <c r="M45" s="81">
        <f t="shared" si="45"/>
        <v>0</v>
      </c>
      <c r="N45" s="81">
        <f t="shared" si="45"/>
        <v>0</v>
      </c>
      <c r="O45" s="81">
        <f t="shared" si="45"/>
        <v>0</v>
      </c>
      <c r="P45" s="81">
        <f t="shared" si="45"/>
        <v>0</v>
      </c>
      <c r="Q45" s="81">
        <f t="shared" si="45"/>
        <v>0</v>
      </c>
      <c r="R45" s="81">
        <f t="shared" si="45"/>
        <v>0</v>
      </c>
      <c r="S45" s="80">
        <f t="shared" ref="S45" si="46">IF(H45&gt;0,(IF((SUM(I45+K45+M45+O45)=0), 1,(H45/SUM(I45+K45+M45+O45)-1))),(IF((SUM(I45+K45+M45+O45)=0), 0,(H45/SUM(I45+K45+M45+O45)-1))))</f>
        <v>0</v>
      </c>
      <c r="T45" s="73" t="s">
        <v>438</v>
      </c>
    </row>
    <row r="46" spans="1:20">
      <c r="A46" s="46" t="s">
        <v>25</v>
      </c>
      <c r="B46" s="46" t="s">
        <v>25</v>
      </c>
      <c r="C46" s="46" t="s">
        <v>25</v>
      </c>
      <c r="D46" s="38">
        <v>0</v>
      </c>
      <c r="E46" s="38">
        <v>0</v>
      </c>
      <c r="F46" s="38">
        <f t="shared" ref="F46" si="47">D46-E46</f>
        <v>0</v>
      </c>
      <c r="G46" s="39">
        <f t="shared" ref="G46" si="48">I46+K46+M46+O46</f>
        <v>0</v>
      </c>
      <c r="H46" s="39">
        <f t="shared" ref="H46" si="49">J46+L46+N46+P46</f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8">
        <f>F46-H46</f>
        <v>0</v>
      </c>
      <c r="R46" s="40">
        <f t="shared" ref="R46" si="50">H46-(I46+K46+M46+O46)</f>
        <v>0</v>
      </c>
      <c r="S46" s="44">
        <f>IF(H46&gt;0,(IF((SUM(I46+K46+M46+O46)=0), 1,(H46/SUM(I46+K46+M46+O46)-1))),(IF((SUM(I46+K46+M46+O46)=0), 0,(H46/SUM(I46+K46+M46+O46)-1))))</f>
        <v>0</v>
      </c>
      <c r="T46" s="45" t="s">
        <v>439</v>
      </c>
    </row>
    <row r="47" spans="1:20" ht="47.25">
      <c r="A47" s="55" t="s">
        <v>219</v>
      </c>
      <c r="B47" s="56" t="s">
        <v>220</v>
      </c>
      <c r="C47" s="57" t="s">
        <v>24</v>
      </c>
      <c r="D47" s="81">
        <f>SUM(D48)</f>
        <v>0</v>
      </c>
      <c r="E47" s="81">
        <f t="shared" ref="E47:R47" si="51">SUM(E48)</f>
        <v>0</v>
      </c>
      <c r="F47" s="81">
        <f t="shared" si="51"/>
        <v>0</v>
      </c>
      <c r="G47" s="81">
        <f t="shared" si="51"/>
        <v>0</v>
      </c>
      <c r="H47" s="81">
        <f t="shared" si="51"/>
        <v>0</v>
      </c>
      <c r="I47" s="81">
        <f t="shared" si="51"/>
        <v>0</v>
      </c>
      <c r="J47" s="81">
        <f t="shared" si="51"/>
        <v>0</v>
      </c>
      <c r="K47" s="81">
        <f t="shared" si="51"/>
        <v>0</v>
      </c>
      <c r="L47" s="81">
        <f t="shared" si="51"/>
        <v>0</v>
      </c>
      <c r="M47" s="81">
        <f t="shared" si="51"/>
        <v>0</v>
      </c>
      <c r="N47" s="81">
        <f t="shared" si="51"/>
        <v>0</v>
      </c>
      <c r="O47" s="81">
        <f t="shared" si="51"/>
        <v>0</v>
      </c>
      <c r="P47" s="81">
        <f t="shared" si="51"/>
        <v>0</v>
      </c>
      <c r="Q47" s="81">
        <f t="shared" si="51"/>
        <v>0</v>
      </c>
      <c r="R47" s="81">
        <f t="shared" si="51"/>
        <v>0</v>
      </c>
      <c r="S47" s="80">
        <f t="shared" ref="S47" si="52">IF(H47&gt;0,(IF((SUM(I47+K47+M47+O47)=0), 1,(H47/SUM(I47+K47+M47+O47)-1))),(IF((SUM(I47+K47+M47+O47)=0), 0,(H47/SUM(I47+K47+M47+O47)-1))))</f>
        <v>0</v>
      </c>
      <c r="T47" s="73" t="s">
        <v>438</v>
      </c>
    </row>
    <row r="48" spans="1:20">
      <c r="A48" s="46" t="s">
        <v>25</v>
      </c>
      <c r="B48" s="46" t="s">
        <v>25</v>
      </c>
      <c r="C48" s="46" t="s">
        <v>25</v>
      </c>
      <c r="D48" s="38">
        <v>0</v>
      </c>
      <c r="E48" s="38">
        <v>0</v>
      </c>
      <c r="F48" s="38">
        <f t="shared" ref="F48" si="53">D48-E48</f>
        <v>0</v>
      </c>
      <c r="G48" s="39">
        <f t="shared" ref="G48" si="54">I48+K48+M48+O48</f>
        <v>0</v>
      </c>
      <c r="H48" s="39">
        <f t="shared" ref="H48" si="55">J48+L48+N48+P48</f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8">
        <f>F48-H48</f>
        <v>0</v>
      </c>
      <c r="R48" s="40">
        <f t="shared" ref="R48" si="56">H48-(I48+K48+M48+O48)</f>
        <v>0</v>
      </c>
      <c r="S48" s="44">
        <f>IF(H48&gt;0,(IF((SUM(I48+K48+M48+O48)=0), 1,(H48/SUM(I48+K48+M48+O48)-1))),(IF((SUM(I48+K48+M48+O48)=0), 0,(H48/SUM(I48+K48+M48+O48)-1))))</f>
        <v>0</v>
      </c>
      <c r="T48" s="45" t="s">
        <v>439</v>
      </c>
    </row>
    <row r="49" spans="1:20" ht="63">
      <c r="A49" s="52" t="s">
        <v>221</v>
      </c>
      <c r="B49" s="53" t="s">
        <v>222</v>
      </c>
      <c r="C49" s="54" t="s">
        <v>24</v>
      </c>
      <c r="D49" s="71">
        <f>SUM(D50,D57)</f>
        <v>0</v>
      </c>
      <c r="E49" s="71">
        <f t="shared" ref="E49:R49" si="57">SUM(E50,E57)</f>
        <v>0</v>
      </c>
      <c r="F49" s="71">
        <f t="shared" si="57"/>
        <v>0</v>
      </c>
      <c r="G49" s="71">
        <f t="shared" si="57"/>
        <v>0</v>
      </c>
      <c r="H49" s="71">
        <f t="shared" si="57"/>
        <v>0</v>
      </c>
      <c r="I49" s="71">
        <f t="shared" si="57"/>
        <v>0</v>
      </c>
      <c r="J49" s="71">
        <f t="shared" si="57"/>
        <v>0</v>
      </c>
      <c r="K49" s="71">
        <f t="shared" si="57"/>
        <v>0</v>
      </c>
      <c r="L49" s="71">
        <f t="shared" si="57"/>
        <v>0</v>
      </c>
      <c r="M49" s="71">
        <f t="shared" si="57"/>
        <v>0</v>
      </c>
      <c r="N49" s="71">
        <f t="shared" si="57"/>
        <v>0</v>
      </c>
      <c r="O49" s="71">
        <f t="shared" si="57"/>
        <v>0</v>
      </c>
      <c r="P49" s="71">
        <f t="shared" si="57"/>
        <v>0</v>
      </c>
      <c r="Q49" s="71">
        <f t="shared" si="57"/>
        <v>0</v>
      </c>
      <c r="R49" s="71">
        <f t="shared" si="57"/>
        <v>0</v>
      </c>
      <c r="S49" s="77">
        <f>IF(H49&gt;0,(IF((SUM(I49+K49+M49+O49)=0), 1,(H49/SUM(I49+K49+M49+O49)-1))),(IF((SUM(I49+K49+M49+O49)=0), 0,(H49/SUM(I49+K49+M49+O49)-1))))</f>
        <v>0</v>
      </c>
      <c r="T49" s="71" t="s">
        <v>438</v>
      </c>
    </row>
    <row r="50" spans="1:20" ht="47.25">
      <c r="A50" s="55" t="s">
        <v>223</v>
      </c>
      <c r="B50" s="56" t="s">
        <v>224</v>
      </c>
      <c r="C50" s="57" t="s">
        <v>24</v>
      </c>
      <c r="D50" s="81">
        <f>SUM(D51,D53,D55)</f>
        <v>0</v>
      </c>
      <c r="E50" s="81">
        <f t="shared" ref="E50:R50" si="58">SUM(E51,E53,E55)</f>
        <v>0</v>
      </c>
      <c r="F50" s="81">
        <f t="shared" si="58"/>
        <v>0</v>
      </c>
      <c r="G50" s="81">
        <f t="shared" si="58"/>
        <v>0</v>
      </c>
      <c r="H50" s="81">
        <f t="shared" si="58"/>
        <v>0</v>
      </c>
      <c r="I50" s="81">
        <f t="shared" si="58"/>
        <v>0</v>
      </c>
      <c r="J50" s="81">
        <f t="shared" si="58"/>
        <v>0</v>
      </c>
      <c r="K50" s="81">
        <f t="shared" si="58"/>
        <v>0</v>
      </c>
      <c r="L50" s="81">
        <f t="shared" si="58"/>
        <v>0</v>
      </c>
      <c r="M50" s="81">
        <f t="shared" si="58"/>
        <v>0</v>
      </c>
      <c r="N50" s="81">
        <f t="shared" si="58"/>
        <v>0</v>
      </c>
      <c r="O50" s="81">
        <f t="shared" si="58"/>
        <v>0</v>
      </c>
      <c r="P50" s="81">
        <f t="shared" si="58"/>
        <v>0</v>
      </c>
      <c r="Q50" s="81">
        <f t="shared" si="58"/>
        <v>0</v>
      </c>
      <c r="R50" s="81">
        <f t="shared" si="58"/>
        <v>0</v>
      </c>
      <c r="S50" s="80">
        <f t="shared" ref="S50" si="59">IF(H50&gt;0,(IF((SUM(I50+K50+M50+O50)=0), 1,(H50/SUM(I50+K50+M50+O50)-1))),(IF((SUM(I50+K50+M50+O50)=0), 0,(H50/SUM(I50+K50+M50+O50)-1))))</f>
        <v>0</v>
      </c>
      <c r="T50" s="73" t="s">
        <v>438</v>
      </c>
    </row>
    <row r="51" spans="1:20" ht="126">
      <c r="A51" s="60" t="s">
        <v>225</v>
      </c>
      <c r="B51" s="61" t="s">
        <v>226</v>
      </c>
      <c r="C51" s="62" t="s">
        <v>24</v>
      </c>
      <c r="D51" s="82">
        <f>SUM(D52)</f>
        <v>0</v>
      </c>
      <c r="E51" s="82">
        <f t="shared" ref="E51:R51" si="60">SUM(E52)</f>
        <v>0</v>
      </c>
      <c r="F51" s="82">
        <f t="shared" si="60"/>
        <v>0</v>
      </c>
      <c r="G51" s="82">
        <f t="shared" si="60"/>
        <v>0</v>
      </c>
      <c r="H51" s="82">
        <f t="shared" si="60"/>
        <v>0</v>
      </c>
      <c r="I51" s="82">
        <f t="shared" si="60"/>
        <v>0</v>
      </c>
      <c r="J51" s="82">
        <f t="shared" si="60"/>
        <v>0</v>
      </c>
      <c r="K51" s="82">
        <f t="shared" si="60"/>
        <v>0</v>
      </c>
      <c r="L51" s="82">
        <f t="shared" si="60"/>
        <v>0</v>
      </c>
      <c r="M51" s="82">
        <f t="shared" si="60"/>
        <v>0</v>
      </c>
      <c r="N51" s="82">
        <f t="shared" si="60"/>
        <v>0</v>
      </c>
      <c r="O51" s="82">
        <f t="shared" si="60"/>
        <v>0</v>
      </c>
      <c r="P51" s="82">
        <f t="shared" si="60"/>
        <v>0</v>
      </c>
      <c r="Q51" s="82">
        <f t="shared" si="60"/>
        <v>0</v>
      </c>
      <c r="R51" s="82">
        <f t="shared" si="60"/>
        <v>0</v>
      </c>
      <c r="S51" s="83">
        <f t="shared" ref="S51:S56" si="61">IF(H51&gt;0,(IF((SUM(I51+K51+M51+O51)=0), 1,(H51/SUM(I51+K51+M51+O51)-1))),(IF((SUM(I51+K51+M51+O51)=0), 0,(H51/SUM(I51+K51+M51+O51)-1))))</f>
        <v>0</v>
      </c>
      <c r="T51" s="84" t="s">
        <v>438</v>
      </c>
    </row>
    <row r="52" spans="1:20">
      <c r="A52" s="46" t="s">
        <v>25</v>
      </c>
      <c r="B52" s="46" t="s">
        <v>25</v>
      </c>
      <c r="C52" s="46" t="s">
        <v>25</v>
      </c>
      <c r="D52" s="38">
        <v>0</v>
      </c>
      <c r="E52" s="38">
        <v>0</v>
      </c>
      <c r="F52" s="38">
        <f t="shared" si="24"/>
        <v>0</v>
      </c>
      <c r="G52" s="39">
        <f t="shared" ref="G52" si="62">I52+K52+M52+O52</f>
        <v>0</v>
      </c>
      <c r="H52" s="39">
        <f t="shared" ref="H52" si="63">J52+L52+N52+P52</f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8">
        <f>F52-H52</f>
        <v>0</v>
      </c>
      <c r="R52" s="40">
        <f t="shared" ref="R52" si="64">H52-(I52+K52+M52+O52)</f>
        <v>0</v>
      </c>
      <c r="S52" s="44">
        <f t="shared" si="61"/>
        <v>0</v>
      </c>
      <c r="T52" s="45" t="s">
        <v>439</v>
      </c>
    </row>
    <row r="53" spans="1:20" ht="110.25">
      <c r="A53" s="60" t="s">
        <v>227</v>
      </c>
      <c r="B53" s="61" t="s">
        <v>228</v>
      </c>
      <c r="C53" s="62" t="s">
        <v>24</v>
      </c>
      <c r="D53" s="82">
        <f>SUM(D54)</f>
        <v>0</v>
      </c>
      <c r="E53" s="82">
        <f t="shared" ref="E53:R53" si="65">SUM(E54)</f>
        <v>0</v>
      </c>
      <c r="F53" s="82">
        <f t="shared" si="65"/>
        <v>0</v>
      </c>
      <c r="G53" s="82">
        <f t="shared" si="65"/>
        <v>0</v>
      </c>
      <c r="H53" s="82">
        <f t="shared" si="65"/>
        <v>0</v>
      </c>
      <c r="I53" s="82">
        <f t="shared" si="65"/>
        <v>0</v>
      </c>
      <c r="J53" s="82">
        <f t="shared" si="65"/>
        <v>0</v>
      </c>
      <c r="K53" s="82">
        <f t="shared" si="65"/>
        <v>0</v>
      </c>
      <c r="L53" s="82">
        <f t="shared" si="65"/>
        <v>0</v>
      </c>
      <c r="M53" s="82">
        <f t="shared" si="65"/>
        <v>0</v>
      </c>
      <c r="N53" s="82">
        <f t="shared" si="65"/>
        <v>0</v>
      </c>
      <c r="O53" s="82">
        <f t="shared" si="65"/>
        <v>0</v>
      </c>
      <c r="P53" s="82">
        <f t="shared" si="65"/>
        <v>0</v>
      </c>
      <c r="Q53" s="82">
        <f t="shared" si="65"/>
        <v>0</v>
      </c>
      <c r="R53" s="82">
        <f t="shared" si="65"/>
        <v>0</v>
      </c>
      <c r="S53" s="83">
        <f t="shared" si="61"/>
        <v>0</v>
      </c>
      <c r="T53" s="84" t="s">
        <v>438</v>
      </c>
    </row>
    <row r="54" spans="1:20">
      <c r="A54" s="46" t="s">
        <v>25</v>
      </c>
      <c r="B54" s="46" t="s">
        <v>25</v>
      </c>
      <c r="C54" s="46" t="s">
        <v>25</v>
      </c>
      <c r="D54" s="38">
        <v>0</v>
      </c>
      <c r="E54" s="38">
        <v>0</v>
      </c>
      <c r="F54" s="38">
        <f t="shared" si="24"/>
        <v>0</v>
      </c>
      <c r="G54" s="39">
        <f t="shared" ref="G54" si="66">I54+K54+M54+O54</f>
        <v>0</v>
      </c>
      <c r="H54" s="39">
        <f t="shared" ref="H54" si="67">J54+L54+N54+P54</f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8">
        <f>F54-H54</f>
        <v>0</v>
      </c>
      <c r="R54" s="40">
        <f t="shared" ref="R54" si="68">H54-(I54+K54+M54+O54)</f>
        <v>0</v>
      </c>
      <c r="S54" s="44">
        <f t="shared" si="61"/>
        <v>0</v>
      </c>
      <c r="T54" s="45" t="s">
        <v>439</v>
      </c>
    </row>
    <row r="55" spans="1:20" ht="94.5">
      <c r="A55" s="60" t="s">
        <v>229</v>
      </c>
      <c r="B55" s="61" t="s">
        <v>230</v>
      </c>
      <c r="C55" s="62" t="s">
        <v>24</v>
      </c>
      <c r="D55" s="82">
        <f>SUM(D56)</f>
        <v>0</v>
      </c>
      <c r="E55" s="82">
        <f t="shared" ref="E55:R55" si="69">SUM(E56)</f>
        <v>0</v>
      </c>
      <c r="F55" s="82">
        <f t="shared" si="69"/>
        <v>0</v>
      </c>
      <c r="G55" s="82">
        <f t="shared" si="69"/>
        <v>0</v>
      </c>
      <c r="H55" s="82">
        <f t="shared" si="69"/>
        <v>0</v>
      </c>
      <c r="I55" s="82">
        <f t="shared" si="69"/>
        <v>0</v>
      </c>
      <c r="J55" s="82">
        <f t="shared" si="69"/>
        <v>0</v>
      </c>
      <c r="K55" s="82">
        <f t="shared" si="69"/>
        <v>0</v>
      </c>
      <c r="L55" s="82">
        <f t="shared" si="69"/>
        <v>0</v>
      </c>
      <c r="M55" s="82">
        <f t="shared" si="69"/>
        <v>0</v>
      </c>
      <c r="N55" s="82">
        <f t="shared" si="69"/>
        <v>0</v>
      </c>
      <c r="O55" s="82">
        <f t="shared" si="69"/>
        <v>0</v>
      </c>
      <c r="P55" s="82">
        <f t="shared" si="69"/>
        <v>0</v>
      </c>
      <c r="Q55" s="82">
        <f t="shared" si="69"/>
        <v>0</v>
      </c>
      <c r="R55" s="82">
        <f t="shared" si="69"/>
        <v>0</v>
      </c>
      <c r="S55" s="83">
        <f t="shared" si="61"/>
        <v>0</v>
      </c>
      <c r="T55" s="84" t="s">
        <v>438</v>
      </c>
    </row>
    <row r="56" spans="1:20">
      <c r="A56" s="46" t="s">
        <v>25</v>
      </c>
      <c r="B56" s="46" t="s">
        <v>25</v>
      </c>
      <c r="C56" s="46" t="s">
        <v>25</v>
      </c>
      <c r="D56" s="38">
        <v>0</v>
      </c>
      <c r="E56" s="38">
        <v>0</v>
      </c>
      <c r="F56" s="38">
        <f t="shared" si="24"/>
        <v>0</v>
      </c>
      <c r="G56" s="39">
        <f t="shared" ref="G56" si="70">I56+K56+M56+O56</f>
        <v>0</v>
      </c>
      <c r="H56" s="39">
        <f t="shared" ref="H56" si="71">J56+L56+N56+P56</f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8">
        <f>F56-H56</f>
        <v>0</v>
      </c>
      <c r="R56" s="40">
        <f t="shared" ref="R56" si="72">H56-(I56+K56+M56+O56)</f>
        <v>0</v>
      </c>
      <c r="S56" s="44">
        <f t="shared" si="61"/>
        <v>0</v>
      </c>
      <c r="T56" s="45" t="s">
        <v>439</v>
      </c>
    </row>
    <row r="57" spans="1:20" ht="47.25">
      <c r="A57" s="55" t="s">
        <v>231</v>
      </c>
      <c r="B57" s="56" t="s">
        <v>224</v>
      </c>
      <c r="C57" s="57" t="s">
        <v>24</v>
      </c>
      <c r="D57" s="81">
        <f>SUM(D58,D60,D62)</f>
        <v>0</v>
      </c>
      <c r="E57" s="81">
        <f t="shared" ref="E57:R57" si="73">SUM(E58,E60,E62)</f>
        <v>0</v>
      </c>
      <c r="F57" s="81">
        <f t="shared" si="73"/>
        <v>0</v>
      </c>
      <c r="G57" s="81">
        <f t="shared" si="73"/>
        <v>0</v>
      </c>
      <c r="H57" s="81">
        <f t="shared" si="73"/>
        <v>0</v>
      </c>
      <c r="I57" s="81">
        <f t="shared" si="73"/>
        <v>0</v>
      </c>
      <c r="J57" s="81">
        <f t="shared" si="73"/>
        <v>0</v>
      </c>
      <c r="K57" s="81">
        <f t="shared" si="73"/>
        <v>0</v>
      </c>
      <c r="L57" s="81">
        <f t="shared" si="73"/>
        <v>0</v>
      </c>
      <c r="M57" s="81">
        <f t="shared" si="73"/>
        <v>0</v>
      </c>
      <c r="N57" s="81">
        <f t="shared" si="73"/>
        <v>0</v>
      </c>
      <c r="O57" s="81">
        <f t="shared" si="73"/>
        <v>0</v>
      </c>
      <c r="P57" s="81">
        <f t="shared" si="73"/>
        <v>0</v>
      </c>
      <c r="Q57" s="81">
        <f t="shared" si="73"/>
        <v>0</v>
      </c>
      <c r="R57" s="81">
        <f t="shared" si="73"/>
        <v>0</v>
      </c>
      <c r="S57" s="80">
        <f t="shared" ref="S57" si="74">IF(H57&gt;0,(IF((SUM(I57+K57+M57+O57)=0), 1,(H57/SUM(I57+K57+M57+O57)-1))),(IF((SUM(I57+K57+M57+O57)=0), 0,(H57/SUM(I57+K57+M57+O57)-1))))</f>
        <v>0</v>
      </c>
      <c r="T57" s="73" t="s">
        <v>438</v>
      </c>
    </row>
    <row r="58" spans="1:20" ht="126">
      <c r="A58" s="60" t="s">
        <v>232</v>
      </c>
      <c r="B58" s="61" t="s">
        <v>226</v>
      </c>
      <c r="C58" s="62" t="s">
        <v>24</v>
      </c>
      <c r="D58" s="82">
        <f>SUM(D59)</f>
        <v>0</v>
      </c>
      <c r="E58" s="82">
        <f t="shared" ref="E58:R58" si="75">SUM(E59)</f>
        <v>0</v>
      </c>
      <c r="F58" s="82">
        <f t="shared" si="75"/>
        <v>0</v>
      </c>
      <c r="G58" s="82">
        <f t="shared" si="75"/>
        <v>0</v>
      </c>
      <c r="H58" s="82">
        <f t="shared" si="75"/>
        <v>0</v>
      </c>
      <c r="I58" s="82">
        <f t="shared" si="75"/>
        <v>0</v>
      </c>
      <c r="J58" s="82">
        <f t="shared" si="75"/>
        <v>0</v>
      </c>
      <c r="K58" s="82">
        <f t="shared" si="75"/>
        <v>0</v>
      </c>
      <c r="L58" s="82">
        <f t="shared" si="75"/>
        <v>0</v>
      </c>
      <c r="M58" s="82">
        <f t="shared" si="75"/>
        <v>0</v>
      </c>
      <c r="N58" s="82">
        <f t="shared" si="75"/>
        <v>0</v>
      </c>
      <c r="O58" s="82">
        <f t="shared" si="75"/>
        <v>0</v>
      </c>
      <c r="P58" s="82">
        <f t="shared" si="75"/>
        <v>0</v>
      </c>
      <c r="Q58" s="82">
        <f t="shared" si="75"/>
        <v>0</v>
      </c>
      <c r="R58" s="82">
        <f t="shared" si="75"/>
        <v>0</v>
      </c>
      <c r="S58" s="83">
        <f t="shared" ref="S58:S63" si="76">IF(H58&gt;0,(IF((SUM(I58+K58+M58+O58)=0), 1,(H58/SUM(I58+K58+M58+O58)-1))),(IF((SUM(I58+K58+M58+O58)=0), 0,(H58/SUM(I58+K58+M58+O58)-1))))</f>
        <v>0</v>
      </c>
      <c r="T58" s="84" t="s">
        <v>438</v>
      </c>
    </row>
    <row r="59" spans="1:20">
      <c r="A59" s="46" t="s">
        <v>25</v>
      </c>
      <c r="B59" s="46" t="s">
        <v>25</v>
      </c>
      <c r="C59" s="46" t="s">
        <v>25</v>
      </c>
      <c r="D59" s="38">
        <v>0</v>
      </c>
      <c r="E59" s="38">
        <v>0</v>
      </c>
      <c r="F59" s="38">
        <f t="shared" si="24"/>
        <v>0</v>
      </c>
      <c r="G59" s="39">
        <f t="shared" ref="G59" si="77">I59+K59+M59+O59</f>
        <v>0</v>
      </c>
      <c r="H59" s="39">
        <f t="shared" ref="H59" si="78">J59+L59+N59+P59</f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8">
        <f>F59-H59</f>
        <v>0</v>
      </c>
      <c r="R59" s="40">
        <f t="shared" ref="R59" si="79">H59-(I59+K59+M59+O59)</f>
        <v>0</v>
      </c>
      <c r="S59" s="44">
        <f t="shared" si="76"/>
        <v>0</v>
      </c>
      <c r="T59" s="45" t="s">
        <v>439</v>
      </c>
    </row>
    <row r="60" spans="1:20" ht="110.25">
      <c r="A60" s="60" t="s">
        <v>233</v>
      </c>
      <c r="B60" s="61" t="s">
        <v>228</v>
      </c>
      <c r="C60" s="62" t="s">
        <v>24</v>
      </c>
      <c r="D60" s="82">
        <f>SUM(D61)</f>
        <v>0</v>
      </c>
      <c r="E60" s="82">
        <f t="shared" ref="E60:R60" si="80">SUM(E61)</f>
        <v>0</v>
      </c>
      <c r="F60" s="82">
        <f t="shared" si="80"/>
        <v>0</v>
      </c>
      <c r="G60" s="82">
        <f t="shared" si="80"/>
        <v>0</v>
      </c>
      <c r="H60" s="82">
        <f t="shared" si="80"/>
        <v>0</v>
      </c>
      <c r="I60" s="82">
        <f t="shared" si="80"/>
        <v>0</v>
      </c>
      <c r="J60" s="82">
        <f t="shared" si="80"/>
        <v>0</v>
      </c>
      <c r="K60" s="82">
        <f t="shared" si="80"/>
        <v>0</v>
      </c>
      <c r="L60" s="82">
        <f t="shared" si="80"/>
        <v>0</v>
      </c>
      <c r="M60" s="82">
        <f t="shared" si="80"/>
        <v>0</v>
      </c>
      <c r="N60" s="82">
        <f t="shared" si="80"/>
        <v>0</v>
      </c>
      <c r="O60" s="82">
        <f t="shared" si="80"/>
        <v>0</v>
      </c>
      <c r="P60" s="82">
        <f t="shared" si="80"/>
        <v>0</v>
      </c>
      <c r="Q60" s="82">
        <f t="shared" si="80"/>
        <v>0</v>
      </c>
      <c r="R60" s="82">
        <f t="shared" si="80"/>
        <v>0</v>
      </c>
      <c r="S60" s="83">
        <f t="shared" si="76"/>
        <v>0</v>
      </c>
      <c r="T60" s="84" t="s">
        <v>438</v>
      </c>
    </row>
    <row r="61" spans="1:20">
      <c r="A61" s="46" t="s">
        <v>25</v>
      </c>
      <c r="B61" s="46" t="s">
        <v>25</v>
      </c>
      <c r="C61" s="46" t="s">
        <v>25</v>
      </c>
      <c r="D61" s="38">
        <v>0</v>
      </c>
      <c r="E61" s="38">
        <v>0</v>
      </c>
      <c r="F61" s="38">
        <f t="shared" si="24"/>
        <v>0</v>
      </c>
      <c r="G61" s="39">
        <f t="shared" ref="G61" si="81">I61+K61+M61+O61</f>
        <v>0</v>
      </c>
      <c r="H61" s="39">
        <f t="shared" ref="H61" si="82">J61+L61+N61+P61</f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8">
        <f>F61-H61</f>
        <v>0</v>
      </c>
      <c r="R61" s="40">
        <f t="shared" ref="R61" si="83">H61-(I61+K61+M61+O61)</f>
        <v>0</v>
      </c>
      <c r="S61" s="44">
        <f t="shared" si="76"/>
        <v>0</v>
      </c>
      <c r="T61" s="45" t="s">
        <v>439</v>
      </c>
    </row>
    <row r="62" spans="1:20" ht="110.25">
      <c r="A62" s="60" t="s">
        <v>234</v>
      </c>
      <c r="B62" s="61" t="s">
        <v>235</v>
      </c>
      <c r="C62" s="62" t="s">
        <v>24</v>
      </c>
      <c r="D62" s="82">
        <f>SUM(D63)</f>
        <v>0</v>
      </c>
      <c r="E62" s="82">
        <f t="shared" ref="E62:R62" si="84">SUM(E63)</f>
        <v>0</v>
      </c>
      <c r="F62" s="82">
        <f t="shared" si="84"/>
        <v>0</v>
      </c>
      <c r="G62" s="82">
        <f t="shared" si="84"/>
        <v>0</v>
      </c>
      <c r="H62" s="82">
        <f t="shared" si="84"/>
        <v>0</v>
      </c>
      <c r="I62" s="82">
        <f t="shared" si="84"/>
        <v>0</v>
      </c>
      <c r="J62" s="82">
        <f t="shared" si="84"/>
        <v>0</v>
      </c>
      <c r="K62" s="82">
        <f t="shared" si="84"/>
        <v>0</v>
      </c>
      <c r="L62" s="82">
        <f t="shared" si="84"/>
        <v>0</v>
      </c>
      <c r="M62" s="82">
        <f t="shared" si="84"/>
        <v>0</v>
      </c>
      <c r="N62" s="82">
        <f t="shared" si="84"/>
        <v>0</v>
      </c>
      <c r="O62" s="82">
        <f t="shared" si="84"/>
        <v>0</v>
      </c>
      <c r="P62" s="82">
        <f t="shared" si="84"/>
        <v>0</v>
      </c>
      <c r="Q62" s="82">
        <f t="shared" si="84"/>
        <v>0</v>
      </c>
      <c r="R62" s="82">
        <f t="shared" si="84"/>
        <v>0</v>
      </c>
      <c r="S62" s="83">
        <f t="shared" si="76"/>
        <v>0</v>
      </c>
      <c r="T62" s="84" t="s">
        <v>438</v>
      </c>
    </row>
    <row r="63" spans="1:20">
      <c r="A63" s="46" t="s">
        <v>25</v>
      </c>
      <c r="B63" s="46" t="s">
        <v>25</v>
      </c>
      <c r="C63" s="46" t="s">
        <v>25</v>
      </c>
      <c r="D63" s="38">
        <v>0</v>
      </c>
      <c r="E63" s="38">
        <v>0</v>
      </c>
      <c r="F63" s="38">
        <f t="shared" si="24"/>
        <v>0</v>
      </c>
      <c r="G63" s="39">
        <f t="shared" ref="G63" si="85">I63+K63+M63+O63</f>
        <v>0</v>
      </c>
      <c r="H63" s="39">
        <f t="shared" ref="H63" si="86">J63+L63+N63+P63</f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8">
        <f>F63-H63</f>
        <v>0</v>
      </c>
      <c r="R63" s="40">
        <f t="shared" ref="R63" si="87">H63-(I63+K63+M63+O63)</f>
        <v>0</v>
      </c>
      <c r="S63" s="44">
        <f t="shared" si="76"/>
        <v>0</v>
      </c>
      <c r="T63" s="45" t="s">
        <v>439</v>
      </c>
    </row>
    <row r="64" spans="1:20" ht="94.5">
      <c r="A64" s="52" t="s">
        <v>236</v>
      </c>
      <c r="B64" s="53" t="s">
        <v>237</v>
      </c>
      <c r="C64" s="54" t="s">
        <v>24</v>
      </c>
      <c r="D64" s="71">
        <f>SUM(D65,D67)</f>
        <v>0.317</v>
      </c>
      <c r="E64" s="71">
        <f t="shared" ref="E64:R64" si="88">SUM(E65,E67)</f>
        <v>0</v>
      </c>
      <c r="F64" s="71">
        <f t="shared" si="88"/>
        <v>0.317</v>
      </c>
      <c r="G64" s="71">
        <f t="shared" si="88"/>
        <v>0.317</v>
      </c>
      <c r="H64" s="71">
        <f t="shared" si="88"/>
        <v>0</v>
      </c>
      <c r="I64" s="71">
        <f t="shared" si="88"/>
        <v>0</v>
      </c>
      <c r="J64" s="71">
        <f t="shared" si="88"/>
        <v>0</v>
      </c>
      <c r="K64" s="71">
        <f t="shared" si="88"/>
        <v>0</v>
      </c>
      <c r="L64" s="71">
        <f t="shared" si="88"/>
        <v>0</v>
      </c>
      <c r="M64" s="71">
        <f t="shared" si="88"/>
        <v>0.317</v>
      </c>
      <c r="N64" s="71">
        <f t="shared" si="88"/>
        <v>0</v>
      </c>
      <c r="O64" s="71">
        <f t="shared" si="88"/>
        <v>0</v>
      </c>
      <c r="P64" s="71">
        <f t="shared" si="88"/>
        <v>0</v>
      </c>
      <c r="Q64" s="71">
        <f t="shared" si="88"/>
        <v>0.317</v>
      </c>
      <c r="R64" s="71">
        <f t="shared" si="88"/>
        <v>0</v>
      </c>
      <c r="S64" s="77">
        <f>IF(H64&gt;0,(IF((SUM(I64+K64)=0), 1,(H64/SUM(I64+K64)-1))),(IF((SUM(I64+K64)=0), 0,(H64/SUM(I64+K64)-1))))</f>
        <v>0</v>
      </c>
      <c r="T64" s="71" t="s">
        <v>438</v>
      </c>
    </row>
    <row r="65" spans="1:20" ht="78.75">
      <c r="A65" s="55" t="s">
        <v>238</v>
      </c>
      <c r="B65" s="56" t="s">
        <v>239</v>
      </c>
      <c r="C65" s="57" t="s">
        <v>24</v>
      </c>
      <c r="D65" s="81">
        <f>SUM(D66)</f>
        <v>0</v>
      </c>
      <c r="E65" s="81">
        <f t="shared" ref="E65:R65" si="89">SUM(E66)</f>
        <v>0</v>
      </c>
      <c r="F65" s="81">
        <f t="shared" si="89"/>
        <v>0</v>
      </c>
      <c r="G65" s="81">
        <f t="shared" si="89"/>
        <v>0</v>
      </c>
      <c r="H65" s="81">
        <f t="shared" si="89"/>
        <v>0</v>
      </c>
      <c r="I65" s="81">
        <f t="shared" si="89"/>
        <v>0</v>
      </c>
      <c r="J65" s="81">
        <f t="shared" si="89"/>
        <v>0</v>
      </c>
      <c r="K65" s="81">
        <f t="shared" si="89"/>
        <v>0</v>
      </c>
      <c r="L65" s="81">
        <f t="shared" si="89"/>
        <v>0</v>
      </c>
      <c r="M65" s="81">
        <f t="shared" si="89"/>
        <v>0</v>
      </c>
      <c r="N65" s="81">
        <f t="shared" si="89"/>
        <v>0</v>
      </c>
      <c r="O65" s="81">
        <f t="shared" si="89"/>
        <v>0</v>
      </c>
      <c r="P65" s="81">
        <f t="shared" si="89"/>
        <v>0</v>
      </c>
      <c r="Q65" s="81">
        <f t="shared" si="89"/>
        <v>0</v>
      </c>
      <c r="R65" s="81">
        <f t="shared" si="89"/>
        <v>0</v>
      </c>
      <c r="S65" s="80">
        <f t="shared" ref="S65" si="90">IF(H65&gt;0,(IF((SUM(I65+K65+M65+O65)=0), 1,(H65/SUM(I65+K65+M65+O65)-1))),(IF((SUM(I65+K65+M65+O65)=0), 0,(H65/SUM(I65+K65+M65+O65)-1))))</f>
        <v>0</v>
      </c>
      <c r="T65" s="73" t="s">
        <v>438</v>
      </c>
    </row>
    <row r="66" spans="1:20">
      <c r="A66" s="46" t="s">
        <v>25</v>
      </c>
      <c r="B66" s="46" t="s">
        <v>25</v>
      </c>
      <c r="C66" s="46" t="s">
        <v>25</v>
      </c>
      <c r="D66" s="38">
        <v>0</v>
      </c>
      <c r="E66" s="38">
        <v>0</v>
      </c>
      <c r="F66" s="38">
        <f t="shared" ref="F66" si="91">D66-E66</f>
        <v>0</v>
      </c>
      <c r="G66" s="39">
        <f t="shared" ref="G66" si="92">I66+K66+M66+O66</f>
        <v>0</v>
      </c>
      <c r="H66" s="39">
        <f t="shared" ref="H66" si="93">J66+L66+N66+P66</f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8">
        <f>F66-H66</f>
        <v>0</v>
      </c>
      <c r="R66" s="40">
        <f t="shared" ref="R66" si="94">H66-(I66+K66+M66+O66)</f>
        <v>0</v>
      </c>
      <c r="S66" s="44">
        <f>IF(H66&gt;0,(IF((SUM(I66+K66+M66+O66)=0), 1,(H66/SUM(I66+K66+M66+O66)-1))),(IF((SUM(I66+K66+M66+O66)=0), 0,(H66/SUM(I66+K66+M66+O66)-1))))</f>
        <v>0</v>
      </c>
      <c r="T66" s="45" t="s">
        <v>439</v>
      </c>
    </row>
    <row r="67" spans="1:20" ht="78.75">
      <c r="A67" s="55" t="s">
        <v>240</v>
      </c>
      <c r="B67" s="56" t="s">
        <v>241</v>
      </c>
      <c r="C67" s="57" t="s">
        <v>24</v>
      </c>
      <c r="D67" s="73">
        <f>SUM(D68)</f>
        <v>0.317</v>
      </c>
      <c r="E67" s="73">
        <f t="shared" ref="E67:R67" si="95">SUM(E68)</f>
        <v>0</v>
      </c>
      <c r="F67" s="73">
        <f t="shared" si="95"/>
        <v>0.317</v>
      </c>
      <c r="G67" s="73">
        <f t="shared" si="95"/>
        <v>0.317</v>
      </c>
      <c r="H67" s="73">
        <f t="shared" si="95"/>
        <v>0</v>
      </c>
      <c r="I67" s="73">
        <f t="shared" si="95"/>
        <v>0</v>
      </c>
      <c r="J67" s="73">
        <f t="shared" si="95"/>
        <v>0</v>
      </c>
      <c r="K67" s="73">
        <f t="shared" si="95"/>
        <v>0</v>
      </c>
      <c r="L67" s="73">
        <f t="shared" si="95"/>
        <v>0</v>
      </c>
      <c r="M67" s="73">
        <f t="shared" si="95"/>
        <v>0.317</v>
      </c>
      <c r="N67" s="73">
        <f t="shared" si="95"/>
        <v>0</v>
      </c>
      <c r="O67" s="73">
        <f t="shared" si="95"/>
        <v>0</v>
      </c>
      <c r="P67" s="73">
        <f t="shared" si="95"/>
        <v>0</v>
      </c>
      <c r="Q67" s="73">
        <f t="shared" si="95"/>
        <v>0.317</v>
      </c>
      <c r="R67" s="73">
        <f t="shared" si="95"/>
        <v>0</v>
      </c>
      <c r="S67" s="80">
        <f>IF(H67&gt;0,(IF((SUM(I67+K67)=0), 1,(H67/SUM(I67+K67)-1))),(IF((SUM(I67+K67)=0), 0,(H67/SUM(I67+K67)-1))))</f>
        <v>0</v>
      </c>
      <c r="T67" s="73" t="s">
        <v>438</v>
      </c>
    </row>
    <row r="68" spans="1:20">
      <c r="A68" s="33" t="s">
        <v>242</v>
      </c>
      <c r="B68" s="36" t="s">
        <v>73</v>
      </c>
      <c r="C68" s="35" t="s">
        <v>24</v>
      </c>
      <c r="D68" s="21">
        <f>SUM(D69)</f>
        <v>0.317</v>
      </c>
      <c r="E68" s="21">
        <f t="shared" ref="E68:R68" si="96">SUM(E69)</f>
        <v>0</v>
      </c>
      <c r="F68" s="21">
        <f t="shared" si="96"/>
        <v>0.317</v>
      </c>
      <c r="G68" s="21">
        <f t="shared" si="96"/>
        <v>0.317</v>
      </c>
      <c r="H68" s="21">
        <f t="shared" si="96"/>
        <v>0</v>
      </c>
      <c r="I68" s="21">
        <f t="shared" si="96"/>
        <v>0</v>
      </c>
      <c r="J68" s="21">
        <f t="shared" si="96"/>
        <v>0</v>
      </c>
      <c r="K68" s="21">
        <f t="shared" si="96"/>
        <v>0</v>
      </c>
      <c r="L68" s="21">
        <f t="shared" si="96"/>
        <v>0</v>
      </c>
      <c r="M68" s="21">
        <f t="shared" si="96"/>
        <v>0.317</v>
      </c>
      <c r="N68" s="21">
        <f t="shared" si="96"/>
        <v>0</v>
      </c>
      <c r="O68" s="21">
        <f t="shared" si="96"/>
        <v>0</v>
      </c>
      <c r="P68" s="21">
        <f t="shared" si="96"/>
        <v>0</v>
      </c>
      <c r="Q68" s="21">
        <f t="shared" si="96"/>
        <v>0.317</v>
      </c>
      <c r="R68" s="21">
        <f t="shared" si="96"/>
        <v>0</v>
      </c>
      <c r="S68" s="76">
        <f>IF(H68&gt;0,(IF((SUM(I68+K68)=0), 1,(H68/SUM(I68+K68)-1))),(IF((SUM(I68+K68)=0), 0,(H68/SUM(I68+K68)-1))))</f>
        <v>0</v>
      </c>
      <c r="T68" s="21" t="s">
        <v>438</v>
      </c>
    </row>
    <row r="69" spans="1:20" ht="63">
      <c r="A69" s="28" t="s">
        <v>243</v>
      </c>
      <c r="B69" s="32" t="s">
        <v>244</v>
      </c>
      <c r="C69" s="58" t="s">
        <v>245</v>
      </c>
      <c r="D69" s="38">
        <v>0.317</v>
      </c>
      <c r="E69" s="38">
        <v>0</v>
      </c>
      <c r="F69" s="38">
        <f t="shared" si="24"/>
        <v>0.317</v>
      </c>
      <c r="G69" s="39">
        <f t="shared" ref="G69" si="97">I69+K69+M69+O69</f>
        <v>0.317</v>
      </c>
      <c r="H69" s="39">
        <f t="shared" ref="H69" si="98">J69+L69+N69+P69</f>
        <v>0</v>
      </c>
      <c r="I69" s="39">
        <v>0</v>
      </c>
      <c r="J69" s="39">
        <v>0</v>
      </c>
      <c r="K69" s="39">
        <v>0</v>
      </c>
      <c r="L69" s="39">
        <v>0</v>
      </c>
      <c r="M69" s="39">
        <v>0.317</v>
      </c>
      <c r="N69" s="39">
        <v>0</v>
      </c>
      <c r="O69" s="39">
        <v>0</v>
      </c>
      <c r="P69" s="39">
        <v>0</v>
      </c>
      <c r="Q69" s="38">
        <f>F69-H69</f>
        <v>0.317</v>
      </c>
      <c r="R69" s="40">
        <f>H69-(I69+K69)</f>
        <v>0</v>
      </c>
      <c r="S69" s="44">
        <f>IF(H69&gt;0,(IF((SUM(I69+K69)=0), 1,(H69/SUM(I69+K69)-1))),(IF((SUM(I69+K69)=0), 0,(H69/SUM(I69+K69)-1))))</f>
        <v>0</v>
      </c>
      <c r="T69" s="45" t="s">
        <v>441</v>
      </c>
    </row>
    <row r="70" spans="1:20" ht="47.25">
      <c r="A70" s="49" t="s">
        <v>246</v>
      </c>
      <c r="B70" s="50" t="s">
        <v>247</v>
      </c>
      <c r="C70" s="51" t="s">
        <v>24</v>
      </c>
      <c r="D70" s="70">
        <f>SUM(D71,D126,D145,D162)</f>
        <v>67.685000000000016</v>
      </c>
      <c r="E70" s="70">
        <f t="shared" ref="E70:R70" si="99">SUM(E71,E126,E145,E162)</f>
        <v>11.767999999999999</v>
      </c>
      <c r="F70" s="70">
        <f t="shared" si="99"/>
        <v>55.917000000000002</v>
      </c>
      <c r="G70" s="70">
        <f t="shared" si="99"/>
        <v>20.166999999999998</v>
      </c>
      <c r="H70" s="70">
        <f t="shared" si="99"/>
        <v>0</v>
      </c>
      <c r="I70" s="70">
        <f t="shared" si="99"/>
        <v>0</v>
      </c>
      <c r="J70" s="70">
        <f t="shared" si="99"/>
        <v>0</v>
      </c>
      <c r="K70" s="70">
        <f t="shared" si="99"/>
        <v>0</v>
      </c>
      <c r="L70" s="70">
        <f t="shared" si="99"/>
        <v>0</v>
      </c>
      <c r="M70" s="70">
        <f t="shared" si="99"/>
        <v>13.952</v>
      </c>
      <c r="N70" s="70">
        <f t="shared" si="99"/>
        <v>0</v>
      </c>
      <c r="O70" s="70">
        <f t="shared" si="99"/>
        <v>6.2149999999999999</v>
      </c>
      <c r="P70" s="70">
        <f t="shared" si="99"/>
        <v>0</v>
      </c>
      <c r="Q70" s="70">
        <f t="shared" si="99"/>
        <v>55.917000000000002</v>
      </c>
      <c r="R70" s="70">
        <f t="shared" si="99"/>
        <v>0</v>
      </c>
      <c r="S70" s="79">
        <f>IF(H70&gt;0,(IF((SUM(I70+K70)=0), 1,(H70/SUM(I70+K70)-1))),(IF((SUM(I70+K70)=0), 0,(H70/SUM(I70+K70)-1))))</f>
        <v>0</v>
      </c>
      <c r="T70" s="70" t="s">
        <v>438</v>
      </c>
    </row>
    <row r="71" spans="1:20" ht="78.75">
      <c r="A71" s="52" t="s">
        <v>248</v>
      </c>
      <c r="B71" s="53" t="s">
        <v>249</v>
      </c>
      <c r="C71" s="54" t="s">
        <v>24</v>
      </c>
      <c r="D71" s="71">
        <f>SUM(D72,D74)</f>
        <v>33.710000000000008</v>
      </c>
      <c r="E71" s="71">
        <f t="shared" ref="E71:R71" si="100">SUM(E72,E74)</f>
        <v>9.0019999999999989</v>
      </c>
      <c r="F71" s="71">
        <f t="shared" si="100"/>
        <v>24.708000000000006</v>
      </c>
      <c r="G71" s="71">
        <f t="shared" si="100"/>
        <v>11.515999999999998</v>
      </c>
      <c r="H71" s="71">
        <f t="shared" si="100"/>
        <v>0</v>
      </c>
      <c r="I71" s="71">
        <f t="shared" si="100"/>
        <v>0</v>
      </c>
      <c r="J71" s="71">
        <f t="shared" si="100"/>
        <v>0</v>
      </c>
      <c r="K71" s="71">
        <f t="shared" si="100"/>
        <v>0</v>
      </c>
      <c r="L71" s="71">
        <f t="shared" si="100"/>
        <v>0</v>
      </c>
      <c r="M71" s="71">
        <f t="shared" si="100"/>
        <v>5.3010000000000002</v>
      </c>
      <c r="N71" s="71">
        <f t="shared" si="100"/>
        <v>0</v>
      </c>
      <c r="O71" s="71">
        <f t="shared" si="100"/>
        <v>6.2149999999999999</v>
      </c>
      <c r="P71" s="71">
        <f t="shared" si="100"/>
        <v>0</v>
      </c>
      <c r="Q71" s="71">
        <f t="shared" si="100"/>
        <v>24.708000000000006</v>
      </c>
      <c r="R71" s="71">
        <f t="shared" si="100"/>
        <v>0</v>
      </c>
      <c r="S71" s="77">
        <f>IF(H71&gt;0,(IF((SUM(I71+K71)=0), 1,(H71/SUM(I71+K71)-1))),(IF((SUM(I71+K71)=0), 0,(H71/SUM(I71+K71)-1))))</f>
        <v>0</v>
      </c>
      <c r="T71" s="71" t="s">
        <v>438</v>
      </c>
    </row>
    <row r="72" spans="1:20" ht="31.5">
      <c r="A72" s="55" t="s">
        <v>250</v>
      </c>
      <c r="B72" s="56" t="s">
        <v>251</v>
      </c>
      <c r="C72" s="57" t="s">
        <v>24</v>
      </c>
      <c r="D72" s="81">
        <f>SUM(D73)</f>
        <v>0</v>
      </c>
      <c r="E72" s="81">
        <f t="shared" ref="E72:R72" si="101">SUM(E73)</f>
        <v>0</v>
      </c>
      <c r="F72" s="81">
        <f t="shared" si="101"/>
        <v>0</v>
      </c>
      <c r="G72" s="81">
        <f t="shared" si="101"/>
        <v>0</v>
      </c>
      <c r="H72" s="81">
        <f t="shared" si="101"/>
        <v>0</v>
      </c>
      <c r="I72" s="81">
        <f t="shared" si="101"/>
        <v>0</v>
      </c>
      <c r="J72" s="81">
        <f t="shared" si="101"/>
        <v>0</v>
      </c>
      <c r="K72" s="81">
        <f t="shared" si="101"/>
        <v>0</v>
      </c>
      <c r="L72" s="81">
        <f t="shared" si="101"/>
        <v>0</v>
      </c>
      <c r="M72" s="81">
        <f t="shared" si="101"/>
        <v>0</v>
      </c>
      <c r="N72" s="81">
        <f t="shared" si="101"/>
        <v>0</v>
      </c>
      <c r="O72" s="81">
        <f t="shared" si="101"/>
        <v>0</v>
      </c>
      <c r="P72" s="81">
        <f t="shared" si="101"/>
        <v>0</v>
      </c>
      <c r="Q72" s="81">
        <f t="shared" si="101"/>
        <v>0</v>
      </c>
      <c r="R72" s="81">
        <f t="shared" si="101"/>
        <v>0</v>
      </c>
      <c r="S72" s="80">
        <f t="shared" ref="S72" si="102">IF(H72&gt;0,(IF((SUM(I72+K72+M72+O72)=0), 1,(H72/SUM(I72+K72+M72+O72)-1))),(IF((SUM(I72+K72+M72+O72)=0), 0,(H72/SUM(I72+K72+M72+O72)-1))))</f>
        <v>0</v>
      </c>
      <c r="T72" s="73" t="s">
        <v>438</v>
      </c>
    </row>
    <row r="73" spans="1:20">
      <c r="A73" s="46" t="s">
        <v>25</v>
      </c>
      <c r="B73" s="46" t="s">
        <v>25</v>
      </c>
      <c r="C73" s="46" t="s">
        <v>25</v>
      </c>
      <c r="D73" s="38">
        <v>0</v>
      </c>
      <c r="E73" s="38">
        <v>0</v>
      </c>
      <c r="F73" s="38">
        <f t="shared" ref="F73" si="103">D73-E73</f>
        <v>0</v>
      </c>
      <c r="G73" s="39">
        <f t="shared" ref="G73" si="104">I73+K73+M73+O73</f>
        <v>0</v>
      </c>
      <c r="H73" s="39">
        <f t="shared" ref="H73" si="105">J73+L73+N73+P73</f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8">
        <f>F73-H73</f>
        <v>0</v>
      </c>
      <c r="R73" s="40">
        <f t="shared" ref="R73" si="106">H73-(I73+K73+M73+O73)</f>
        <v>0</v>
      </c>
      <c r="S73" s="44">
        <f>IF(H73&gt;0,(IF((SUM(I73+K73+M73+O73)=0), 1,(H73/SUM(I73+K73+M73+O73)-1))),(IF((SUM(I73+K73+M73+O73)=0), 0,(H73/SUM(I73+K73+M73+O73)-1))))</f>
        <v>0</v>
      </c>
      <c r="T73" s="45" t="s">
        <v>439</v>
      </c>
    </row>
    <row r="74" spans="1:20" ht="63">
      <c r="A74" s="55" t="s">
        <v>252</v>
      </c>
      <c r="B74" s="56" t="s">
        <v>253</v>
      </c>
      <c r="C74" s="57" t="s">
        <v>24</v>
      </c>
      <c r="D74" s="73">
        <f>SUM(D75,D87)</f>
        <v>33.710000000000008</v>
      </c>
      <c r="E74" s="73">
        <f t="shared" ref="E74:R74" si="107">SUM(E75,E87)</f>
        <v>9.0019999999999989</v>
      </c>
      <c r="F74" s="73">
        <f t="shared" si="107"/>
        <v>24.708000000000006</v>
      </c>
      <c r="G74" s="73">
        <f t="shared" si="107"/>
        <v>11.515999999999998</v>
      </c>
      <c r="H74" s="73">
        <f t="shared" si="107"/>
        <v>0</v>
      </c>
      <c r="I74" s="73">
        <f t="shared" si="107"/>
        <v>0</v>
      </c>
      <c r="J74" s="73">
        <f t="shared" si="107"/>
        <v>0</v>
      </c>
      <c r="K74" s="73">
        <f t="shared" si="107"/>
        <v>0</v>
      </c>
      <c r="L74" s="73">
        <f t="shared" si="107"/>
        <v>0</v>
      </c>
      <c r="M74" s="73">
        <f t="shared" si="107"/>
        <v>5.3010000000000002</v>
      </c>
      <c r="N74" s="73">
        <f t="shared" si="107"/>
        <v>0</v>
      </c>
      <c r="O74" s="73">
        <f t="shared" si="107"/>
        <v>6.2149999999999999</v>
      </c>
      <c r="P74" s="73">
        <f t="shared" si="107"/>
        <v>0</v>
      </c>
      <c r="Q74" s="73">
        <f t="shared" si="107"/>
        <v>24.708000000000006</v>
      </c>
      <c r="R74" s="73">
        <f t="shared" si="107"/>
        <v>0</v>
      </c>
      <c r="S74" s="80">
        <f>IF(H74&gt;0,(IF((SUM(I74+K74)=0), 1,(H74/SUM(I74+K74)-1))),(IF((SUM(I74+K74)=0), 0,(H74/SUM(I74+K74)-1))))</f>
        <v>0</v>
      </c>
      <c r="T74" s="73" t="s">
        <v>438</v>
      </c>
    </row>
    <row r="75" spans="1:20">
      <c r="A75" s="25" t="s">
        <v>254</v>
      </c>
      <c r="B75" s="26" t="s">
        <v>30</v>
      </c>
      <c r="C75" s="19" t="s">
        <v>24</v>
      </c>
      <c r="D75" s="20">
        <f>SUM(D76:D86)</f>
        <v>5.0220000000000002</v>
      </c>
      <c r="E75" s="20">
        <f t="shared" ref="E75:R75" si="108">SUM(E76:E86)</f>
        <v>0</v>
      </c>
      <c r="F75" s="20">
        <f t="shared" si="108"/>
        <v>5.0220000000000002</v>
      </c>
      <c r="G75" s="20">
        <f t="shared" si="108"/>
        <v>2.6840000000000002</v>
      </c>
      <c r="H75" s="20">
        <f t="shared" si="108"/>
        <v>0</v>
      </c>
      <c r="I75" s="20">
        <f t="shared" si="108"/>
        <v>0</v>
      </c>
      <c r="J75" s="20">
        <f t="shared" si="108"/>
        <v>0</v>
      </c>
      <c r="K75" s="20">
        <f t="shared" si="108"/>
        <v>0</v>
      </c>
      <c r="L75" s="20">
        <f t="shared" si="108"/>
        <v>0</v>
      </c>
      <c r="M75" s="20">
        <f t="shared" si="108"/>
        <v>1.006</v>
      </c>
      <c r="N75" s="20">
        <f t="shared" si="108"/>
        <v>0</v>
      </c>
      <c r="O75" s="20">
        <f t="shared" si="108"/>
        <v>1.6779999999999999</v>
      </c>
      <c r="P75" s="20">
        <f t="shared" si="108"/>
        <v>0</v>
      </c>
      <c r="Q75" s="20">
        <f t="shared" si="108"/>
        <v>5.0220000000000002</v>
      </c>
      <c r="R75" s="20">
        <f t="shared" si="108"/>
        <v>0</v>
      </c>
      <c r="S75" s="78">
        <f>IF(H75&gt;0,(IF((SUM(I75+K75)=0), 1,(H75/SUM(I75+K75)-1))),(IF((SUM(I75+K75)=0), 0,(H75/SUM(I75+K75)-1))))</f>
        <v>0</v>
      </c>
      <c r="T75" s="20" t="s">
        <v>438</v>
      </c>
    </row>
    <row r="76" spans="1:20" ht="63">
      <c r="A76" s="28" t="s">
        <v>255</v>
      </c>
      <c r="B76" s="59" t="s">
        <v>256</v>
      </c>
      <c r="C76" s="30" t="s">
        <v>55</v>
      </c>
      <c r="D76" s="63">
        <v>0</v>
      </c>
      <c r="E76" s="63">
        <v>0</v>
      </c>
      <c r="F76" s="38">
        <f t="shared" si="24"/>
        <v>0</v>
      </c>
      <c r="G76" s="39">
        <f t="shared" ref="G76:G86" si="109">I76+K76+M76+O76</f>
        <v>0</v>
      </c>
      <c r="H76" s="39">
        <f t="shared" ref="H76:H86" si="110">J76+L76+N76+P76</f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8">
        <f t="shared" ref="Q76:Q86" si="111">F76-H76</f>
        <v>0</v>
      </c>
      <c r="R76" s="40">
        <f t="shared" ref="R76:R85" si="112">H76-(I76+K76+M76+O76)</f>
        <v>0</v>
      </c>
      <c r="S76" s="44">
        <f t="shared" ref="S76:S85" si="113">IF(H76&gt;0,(IF((SUM(I76+K76+M76+O76)=0), 1,(H76/SUM(I76+K76+M76+O76)-1))),(IF((SUM(I76+K76+M76+O76)=0), 0,(H76/SUM(I76+K76+M76+O76)-1))))</f>
        <v>0</v>
      </c>
      <c r="T76" s="45" t="s">
        <v>439</v>
      </c>
    </row>
    <row r="77" spans="1:20" ht="47.25">
      <c r="A77" s="28" t="s">
        <v>257</v>
      </c>
      <c r="B77" s="65" t="s">
        <v>56</v>
      </c>
      <c r="C77" s="30" t="s">
        <v>57</v>
      </c>
      <c r="D77" s="63">
        <v>0</v>
      </c>
      <c r="E77" s="63">
        <v>0</v>
      </c>
      <c r="F77" s="38">
        <f t="shared" si="24"/>
        <v>0</v>
      </c>
      <c r="G77" s="39">
        <f t="shared" si="109"/>
        <v>0</v>
      </c>
      <c r="H77" s="39">
        <f t="shared" si="110"/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8">
        <f t="shared" si="111"/>
        <v>0</v>
      </c>
      <c r="R77" s="40">
        <f t="shared" si="112"/>
        <v>0</v>
      </c>
      <c r="S77" s="44">
        <f t="shared" si="113"/>
        <v>0</v>
      </c>
      <c r="T77" s="45" t="s">
        <v>439</v>
      </c>
    </row>
    <row r="78" spans="1:20" ht="31.5">
      <c r="A78" s="28" t="s">
        <v>258</v>
      </c>
      <c r="B78" s="65" t="s">
        <v>259</v>
      </c>
      <c r="C78" s="30" t="s">
        <v>58</v>
      </c>
      <c r="D78" s="63">
        <v>0.83899999999999997</v>
      </c>
      <c r="E78" s="63">
        <v>0</v>
      </c>
      <c r="F78" s="38">
        <f t="shared" si="24"/>
        <v>0.83899999999999997</v>
      </c>
      <c r="G78" s="39">
        <f t="shared" si="109"/>
        <v>0.83899999999999997</v>
      </c>
      <c r="H78" s="39">
        <f t="shared" si="110"/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0.83899999999999997</v>
      </c>
      <c r="P78" s="39">
        <v>0</v>
      </c>
      <c r="Q78" s="38">
        <f t="shared" si="111"/>
        <v>0.83899999999999997</v>
      </c>
      <c r="R78" s="40">
        <f>H78-(I78+K78)</f>
        <v>0</v>
      </c>
      <c r="S78" s="44">
        <f>IF(H78&gt;0,(IF((SUM(I78+K78)=0), 1,(H78/SUM(I78+K78)-1))),(IF((SUM(I78+K78)=0), 0,(H78/SUM(I78+K78)-1))))</f>
        <v>0</v>
      </c>
      <c r="T78" s="45" t="s">
        <v>442</v>
      </c>
    </row>
    <row r="79" spans="1:20" ht="31.5">
      <c r="A79" s="28" t="s">
        <v>260</v>
      </c>
      <c r="B79" s="65" t="s">
        <v>59</v>
      </c>
      <c r="C79" s="63" t="s">
        <v>60</v>
      </c>
      <c r="D79" s="63">
        <v>0.91300000000000003</v>
      </c>
      <c r="E79" s="63">
        <v>0</v>
      </c>
      <c r="F79" s="38">
        <f t="shared" si="24"/>
        <v>0.91300000000000003</v>
      </c>
      <c r="G79" s="39">
        <f t="shared" si="109"/>
        <v>0</v>
      </c>
      <c r="H79" s="39">
        <f t="shared" si="110"/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8">
        <f t="shared" si="111"/>
        <v>0.91300000000000003</v>
      </c>
      <c r="R79" s="40">
        <f t="shared" si="112"/>
        <v>0</v>
      </c>
      <c r="S79" s="44">
        <f t="shared" si="113"/>
        <v>0</v>
      </c>
      <c r="T79" s="45" t="s">
        <v>439</v>
      </c>
    </row>
    <row r="80" spans="1:20" ht="47.25">
      <c r="A80" s="28" t="s">
        <v>261</v>
      </c>
      <c r="B80" s="65" t="s">
        <v>61</v>
      </c>
      <c r="C80" s="30" t="s">
        <v>62</v>
      </c>
      <c r="D80" s="63">
        <v>0.876</v>
      </c>
      <c r="E80" s="63">
        <v>0</v>
      </c>
      <c r="F80" s="38">
        <f t="shared" si="24"/>
        <v>0.876</v>
      </c>
      <c r="G80" s="39">
        <f t="shared" si="109"/>
        <v>0</v>
      </c>
      <c r="H80" s="39">
        <f t="shared" si="110"/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8">
        <f t="shared" si="111"/>
        <v>0.876</v>
      </c>
      <c r="R80" s="40">
        <f t="shared" si="112"/>
        <v>0</v>
      </c>
      <c r="S80" s="44">
        <f t="shared" si="113"/>
        <v>0</v>
      </c>
      <c r="T80" s="45" t="s">
        <v>439</v>
      </c>
    </row>
    <row r="81" spans="1:20" ht="31.5">
      <c r="A81" s="28" t="s">
        <v>262</v>
      </c>
      <c r="B81" s="65" t="s">
        <v>263</v>
      </c>
      <c r="C81" s="30" t="s">
        <v>63</v>
      </c>
      <c r="D81" s="63">
        <v>0.83899999999999997</v>
      </c>
      <c r="E81" s="63">
        <v>0</v>
      </c>
      <c r="F81" s="38">
        <f t="shared" si="24"/>
        <v>0.83899999999999997</v>
      </c>
      <c r="G81" s="39">
        <f t="shared" si="109"/>
        <v>0.83899999999999997</v>
      </c>
      <c r="H81" s="39">
        <f t="shared" si="110"/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0.83899999999999997</v>
      </c>
      <c r="P81" s="39">
        <v>0</v>
      </c>
      <c r="Q81" s="38">
        <f t="shared" si="111"/>
        <v>0.83899999999999997</v>
      </c>
      <c r="R81" s="40">
        <f>H81-(I81+K81)</f>
        <v>0</v>
      </c>
      <c r="S81" s="44">
        <f>IF(H81&gt;0,(IF((SUM(I81+K81)=0), 1,(H81/SUM(I81+K81)-1))),(IF((SUM(I81+K81)=0), 0,(H81/SUM(I81+K81)-1))))</f>
        <v>0</v>
      </c>
      <c r="T81" s="45" t="s">
        <v>442</v>
      </c>
    </row>
    <row r="82" spans="1:20" ht="47.25">
      <c r="A82" s="28" t="s">
        <v>264</v>
      </c>
      <c r="B82" s="32" t="s">
        <v>64</v>
      </c>
      <c r="C82" s="30" t="s">
        <v>65</v>
      </c>
      <c r="D82" s="63">
        <v>0</v>
      </c>
      <c r="E82" s="63">
        <v>0</v>
      </c>
      <c r="F82" s="38">
        <f t="shared" si="24"/>
        <v>0</v>
      </c>
      <c r="G82" s="39">
        <f t="shared" si="109"/>
        <v>0</v>
      </c>
      <c r="H82" s="39">
        <f t="shared" si="110"/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8">
        <f t="shared" si="111"/>
        <v>0</v>
      </c>
      <c r="R82" s="40">
        <f t="shared" si="112"/>
        <v>0</v>
      </c>
      <c r="S82" s="44">
        <f t="shared" si="113"/>
        <v>0</v>
      </c>
      <c r="T82" s="45" t="s">
        <v>439</v>
      </c>
    </row>
    <row r="83" spans="1:20" ht="31.5">
      <c r="A83" s="28" t="s">
        <v>265</v>
      </c>
      <c r="B83" s="32" t="s">
        <v>66</v>
      </c>
      <c r="C83" s="63" t="s">
        <v>67</v>
      </c>
      <c r="D83" s="63">
        <v>0.36199999999999999</v>
      </c>
      <c r="E83" s="63">
        <v>0</v>
      </c>
      <c r="F83" s="38">
        <f t="shared" ref="F83:F144" si="114">D83-E83</f>
        <v>0.36199999999999999</v>
      </c>
      <c r="G83" s="39">
        <f t="shared" si="109"/>
        <v>0</v>
      </c>
      <c r="H83" s="39">
        <f t="shared" si="110"/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8">
        <f t="shared" si="111"/>
        <v>0.36199999999999999</v>
      </c>
      <c r="R83" s="40">
        <f t="shared" si="112"/>
        <v>0</v>
      </c>
      <c r="S83" s="44">
        <f t="shared" si="113"/>
        <v>0</v>
      </c>
      <c r="T83" s="45" t="s">
        <v>439</v>
      </c>
    </row>
    <row r="84" spans="1:20" ht="31.5">
      <c r="A84" s="28" t="s">
        <v>266</v>
      </c>
      <c r="B84" s="32" t="s">
        <v>68</v>
      </c>
      <c r="C84" s="30" t="s">
        <v>69</v>
      </c>
      <c r="D84" s="63">
        <v>0.187</v>
      </c>
      <c r="E84" s="63">
        <v>0</v>
      </c>
      <c r="F84" s="38">
        <f t="shared" si="114"/>
        <v>0.187</v>
      </c>
      <c r="G84" s="39">
        <f t="shared" si="109"/>
        <v>0</v>
      </c>
      <c r="H84" s="39">
        <f t="shared" si="110"/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8">
        <f t="shared" si="111"/>
        <v>0.187</v>
      </c>
      <c r="R84" s="40">
        <f t="shared" si="112"/>
        <v>0</v>
      </c>
      <c r="S84" s="44">
        <f t="shared" si="113"/>
        <v>0</v>
      </c>
      <c r="T84" s="45" t="s">
        <v>439</v>
      </c>
    </row>
    <row r="85" spans="1:20" ht="78.75">
      <c r="A85" s="28" t="s">
        <v>267</v>
      </c>
      <c r="B85" s="65" t="s">
        <v>70</v>
      </c>
      <c r="C85" s="30" t="s">
        <v>71</v>
      </c>
      <c r="D85" s="63">
        <v>0</v>
      </c>
      <c r="E85" s="63">
        <v>0</v>
      </c>
      <c r="F85" s="38">
        <f t="shared" si="114"/>
        <v>0</v>
      </c>
      <c r="G85" s="39">
        <f t="shared" si="109"/>
        <v>0</v>
      </c>
      <c r="H85" s="39">
        <f t="shared" si="110"/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8">
        <f t="shared" si="111"/>
        <v>0</v>
      </c>
      <c r="R85" s="40">
        <f t="shared" si="112"/>
        <v>0</v>
      </c>
      <c r="S85" s="44">
        <f t="shared" si="113"/>
        <v>0</v>
      </c>
      <c r="T85" s="45" t="s">
        <v>439</v>
      </c>
    </row>
    <row r="86" spans="1:20" ht="63">
      <c r="A86" s="28" t="s">
        <v>268</v>
      </c>
      <c r="B86" s="65" t="s">
        <v>269</v>
      </c>
      <c r="C86" s="30" t="s">
        <v>72</v>
      </c>
      <c r="D86" s="63">
        <v>1.006</v>
      </c>
      <c r="E86" s="63">
        <v>0</v>
      </c>
      <c r="F86" s="38">
        <f t="shared" si="114"/>
        <v>1.006</v>
      </c>
      <c r="G86" s="39">
        <f t="shared" si="109"/>
        <v>1.006</v>
      </c>
      <c r="H86" s="39">
        <f t="shared" si="110"/>
        <v>0</v>
      </c>
      <c r="I86" s="39">
        <v>0</v>
      </c>
      <c r="J86" s="39">
        <v>0</v>
      </c>
      <c r="K86" s="39">
        <v>0</v>
      </c>
      <c r="L86" s="39">
        <v>0</v>
      </c>
      <c r="M86" s="39">
        <v>1.006</v>
      </c>
      <c r="N86" s="39">
        <v>0</v>
      </c>
      <c r="O86" s="39">
        <v>0</v>
      </c>
      <c r="P86" s="39">
        <v>0</v>
      </c>
      <c r="Q86" s="38">
        <f t="shared" si="111"/>
        <v>1.006</v>
      </c>
      <c r="R86" s="40">
        <f>H86-(I86+K86)</f>
        <v>0</v>
      </c>
      <c r="S86" s="44">
        <f>IF(H86&gt;0,(IF((SUM(I86+K86)=0), 1,(H86/SUM(I86+K86)-1))),(IF((SUM(I86+K86)=0), 0,(H86/SUM(I86+K86)-1))))</f>
        <v>0</v>
      </c>
      <c r="T86" s="45" t="s">
        <v>441</v>
      </c>
    </row>
    <row r="87" spans="1:20">
      <c r="A87" s="33" t="s">
        <v>270</v>
      </c>
      <c r="B87" s="34" t="s">
        <v>73</v>
      </c>
      <c r="C87" s="35" t="s">
        <v>24</v>
      </c>
      <c r="D87" s="21">
        <f>SUM(D88:D125)</f>
        <v>28.688000000000006</v>
      </c>
      <c r="E87" s="21">
        <f t="shared" ref="E87:R87" si="115">SUM(E88:E125)</f>
        <v>9.0019999999999989</v>
      </c>
      <c r="F87" s="21">
        <f t="shared" si="115"/>
        <v>19.686000000000003</v>
      </c>
      <c r="G87" s="21">
        <f t="shared" si="115"/>
        <v>8.831999999999999</v>
      </c>
      <c r="H87" s="21">
        <f t="shared" si="115"/>
        <v>0</v>
      </c>
      <c r="I87" s="21">
        <f t="shared" si="115"/>
        <v>0</v>
      </c>
      <c r="J87" s="21">
        <f t="shared" si="115"/>
        <v>0</v>
      </c>
      <c r="K87" s="21">
        <f t="shared" si="115"/>
        <v>0</v>
      </c>
      <c r="L87" s="21">
        <f t="shared" si="115"/>
        <v>0</v>
      </c>
      <c r="M87" s="21">
        <f t="shared" si="115"/>
        <v>4.2949999999999999</v>
      </c>
      <c r="N87" s="21">
        <f t="shared" si="115"/>
        <v>0</v>
      </c>
      <c r="O87" s="21">
        <f t="shared" si="115"/>
        <v>4.5369999999999999</v>
      </c>
      <c r="P87" s="21">
        <f t="shared" si="115"/>
        <v>0</v>
      </c>
      <c r="Q87" s="21">
        <f t="shared" si="115"/>
        <v>19.686000000000003</v>
      </c>
      <c r="R87" s="21">
        <f t="shared" si="115"/>
        <v>0</v>
      </c>
      <c r="S87" s="76">
        <f>IF(H87&gt;0,(IF((SUM(I87+K87)=0), 1,(H87/SUM(I87+K87)-1))),(IF((SUM(I87+K87)=0), 0,(H87/SUM(I87+K87)-1))))</f>
        <v>0</v>
      </c>
      <c r="T87" s="21" t="s">
        <v>438</v>
      </c>
    </row>
    <row r="88" spans="1:20" ht="47.25">
      <c r="A88" s="28" t="s">
        <v>271</v>
      </c>
      <c r="B88" s="32" t="s">
        <v>74</v>
      </c>
      <c r="C88" s="30" t="s">
        <v>75</v>
      </c>
      <c r="D88" s="63">
        <v>0</v>
      </c>
      <c r="E88" s="63">
        <v>0</v>
      </c>
      <c r="F88" s="38">
        <f t="shared" si="114"/>
        <v>0</v>
      </c>
      <c r="G88" s="39">
        <f t="shared" ref="G88:G125" si="116">I88+K88+M88+O88</f>
        <v>0</v>
      </c>
      <c r="H88" s="39">
        <f t="shared" ref="H88:H125" si="117">J88+L88+N88+P88</f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8">
        <f t="shared" ref="Q88:Q125" si="118">F88-H88</f>
        <v>0</v>
      </c>
      <c r="R88" s="40">
        <f t="shared" ref="R88:R124" si="119">H88-(I88+K88+M88+O88)</f>
        <v>0</v>
      </c>
      <c r="S88" s="44">
        <f t="shared" ref="S88:S124" si="120">IF(H88&gt;0,(IF((SUM(I88+K88+M88+O88)=0), 1,(H88/SUM(I88+K88+M88+O88)-1))),(IF((SUM(I88+K88+M88+O88)=0), 0,(H88/SUM(I88+K88+M88+O88)-1))))</f>
        <v>0</v>
      </c>
      <c r="T88" s="45" t="s">
        <v>439</v>
      </c>
    </row>
    <row r="89" spans="1:20" ht="47.25">
      <c r="A89" s="28" t="s">
        <v>272</v>
      </c>
      <c r="B89" s="32" t="s">
        <v>76</v>
      </c>
      <c r="C89" s="30" t="s">
        <v>77</v>
      </c>
      <c r="D89" s="63">
        <v>0</v>
      </c>
      <c r="E89" s="63">
        <v>0</v>
      </c>
      <c r="F89" s="38">
        <f t="shared" si="114"/>
        <v>0</v>
      </c>
      <c r="G89" s="39">
        <f t="shared" si="116"/>
        <v>0</v>
      </c>
      <c r="H89" s="39">
        <f t="shared" si="117"/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8">
        <f t="shared" si="118"/>
        <v>0</v>
      </c>
      <c r="R89" s="40">
        <f t="shared" si="119"/>
        <v>0</v>
      </c>
      <c r="S89" s="44">
        <f t="shared" si="120"/>
        <v>0</v>
      </c>
      <c r="T89" s="45" t="s">
        <v>439</v>
      </c>
    </row>
    <row r="90" spans="1:20" ht="47.25">
      <c r="A90" s="28" t="s">
        <v>273</v>
      </c>
      <c r="B90" s="65" t="s">
        <v>274</v>
      </c>
      <c r="C90" s="30" t="s">
        <v>78</v>
      </c>
      <c r="D90" s="63">
        <v>2.1459999999999999</v>
      </c>
      <c r="E90" s="63">
        <v>2.1459999999999999</v>
      </c>
      <c r="F90" s="38">
        <f t="shared" si="114"/>
        <v>0</v>
      </c>
      <c r="G90" s="39">
        <f t="shared" si="116"/>
        <v>0</v>
      </c>
      <c r="H90" s="39">
        <f t="shared" si="117"/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8">
        <f t="shared" si="118"/>
        <v>0</v>
      </c>
      <c r="R90" s="40">
        <f t="shared" si="119"/>
        <v>0</v>
      </c>
      <c r="S90" s="44">
        <f t="shared" si="120"/>
        <v>0</v>
      </c>
      <c r="T90" s="45" t="s">
        <v>439</v>
      </c>
    </row>
    <row r="91" spans="1:20" ht="47.25">
      <c r="A91" s="28" t="s">
        <v>275</v>
      </c>
      <c r="B91" s="85" t="s">
        <v>276</v>
      </c>
      <c r="C91" s="63" t="s">
        <v>277</v>
      </c>
      <c r="D91" s="63">
        <v>4.7530000000000001</v>
      </c>
      <c r="E91" s="63">
        <v>2.4319999999999999</v>
      </c>
      <c r="F91" s="38">
        <f t="shared" si="114"/>
        <v>2.3210000000000002</v>
      </c>
      <c r="G91" s="39">
        <f t="shared" si="116"/>
        <v>0</v>
      </c>
      <c r="H91" s="39">
        <f t="shared" si="117"/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8">
        <f t="shared" si="118"/>
        <v>2.3210000000000002</v>
      </c>
      <c r="R91" s="40">
        <f t="shared" si="119"/>
        <v>0</v>
      </c>
      <c r="S91" s="44">
        <f t="shared" si="120"/>
        <v>0</v>
      </c>
      <c r="T91" s="45" t="s">
        <v>439</v>
      </c>
    </row>
    <row r="92" spans="1:20" ht="47.25">
      <c r="A92" s="28" t="s">
        <v>278</v>
      </c>
      <c r="B92" s="32" t="s">
        <v>279</v>
      </c>
      <c r="C92" s="30" t="s">
        <v>79</v>
      </c>
      <c r="D92" s="63">
        <v>2.2029999999999998</v>
      </c>
      <c r="E92" s="63">
        <v>2.2029999999999998</v>
      </c>
      <c r="F92" s="38">
        <f t="shared" si="114"/>
        <v>0</v>
      </c>
      <c r="G92" s="39">
        <f t="shared" si="116"/>
        <v>0</v>
      </c>
      <c r="H92" s="39">
        <f t="shared" si="117"/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0</v>
      </c>
      <c r="Q92" s="38">
        <f t="shared" si="118"/>
        <v>0</v>
      </c>
      <c r="R92" s="40">
        <f t="shared" si="119"/>
        <v>0</v>
      </c>
      <c r="S92" s="44">
        <f t="shared" si="120"/>
        <v>0</v>
      </c>
      <c r="T92" s="45" t="s">
        <v>439</v>
      </c>
    </row>
    <row r="93" spans="1:20" ht="47.25">
      <c r="A93" s="28" t="s">
        <v>280</v>
      </c>
      <c r="B93" s="32" t="s">
        <v>80</v>
      </c>
      <c r="C93" s="30" t="s">
        <v>81</v>
      </c>
      <c r="D93" s="63">
        <v>0</v>
      </c>
      <c r="E93" s="63">
        <v>0</v>
      </c>
      <c r="F93" s="38">
        <f t="shared" si="114"/>
        <v>0</v>
      </c>
      <c r="G93" s="39">
        <f t="shared" si="116"/>
        <v>0</v>
      </c>
      <c r="H93" s="39">
        <f t="shared" si="117"/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38">
        <f t="shared" si="118"/>
        <v>0</v>
      </c>
      <c r="R93" s="40">
        <f t="shared" si="119"/>
        <v>0</v>
      </c>
      <c r="S93" s="44">
        <f t="shared" si="120"/>
        <v>0</v>
      </c>
      <c r="T93" s="45" t="s">
        <v>439</v>
      </c>
    </row>
    <row r="94" spans="1:20" ht="47.25">
      <c r="A94" s="28" t="s">
        <v>281</v>
      </c>
      <c r="B94" s="32" t="s">
        <v>282</v>
      </c>
      <c r="C94" s="30" t="s">
        <v>82</v>
      </c>
      <c r="D94" s="63">
        <v>1.6</v>
      </c>
      <c r="E94" s="63">
        <v>0</v>
      </c>
      <c r="F94" s="38">
        <f t="shared" si="114"/>
        <v>1.6</v>
      </c>
      <c r="G94" s="39">
        <f t="shared" si="116"/>
        <v>1.6</v>
      </c>
      <c r="H94" s="39">
        <f t="shared" si="117"/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1.6</v>
      </c>
      <c r="P94" s="39">
        <v>0</v>
      </c>
      <c r="Q94" s="38">
        <f t="shared" si="118"/>
        <v>1.6</v>
      </c>
      <c r="R94" s="40">
        <f>H94-(I94+K94)</f>
        <v>0</v>
      </c>
      <c r="S94" s="44">
        <f>IF(H94&gt;0,(IF((SUM(I94+K94)=0), 1,(H94/SUM(I94+K94)-1))),(IF((SUM(I94+K94)=0), 0,(H94/SUM(I94+K94)-1))))</f>
        <v>0</v>
      </c>
      <c r="T94" s="45" t="s">
        <v>442</v>
      </c>
    </row>
    <row r="95" spans="1:20" ht="47.25">
      <c r="A95" s="28" t="s">
        <v>283</v>
      </c>
      <c r="B95" s="32" t="s">
        <v>284</v>
      </c>
      <c r="C95" s="30" t="s">
        <v>83</v>
      </c>
      <c r="D95" s="63">
        <v>2.2210000000000001</v>
      </c>
      <c r="E95" s="63">
        <v>2.2210000000000001</v>
      </c>
      <c r="F95" s="38">
        <f t="shared" si="114"/>
        <v>0</v>
      </c>
      <c r="G95" s="39">
        <f t="shared" si="116"/>
        <v>0</v>
      </c>
      <c r="H95" s="39">
        <f t="shared" si="117"/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8">
        <f t="shared" si="118"/>
        <v>0</v>
      </c>
      <c r="R95" s="40">
        <f t="shared" si="119"/>
        <v>0</v>
      </c>
      <c r="S95" s="44">
        <f t="shared" si="120"/>
        <v>0</v>
      </c>
      <c r="T95" s="45" t="s">
        <v>439</v>
      </c>
    </row>
    <row r="96" spans="1:20" ht="47.25">
      <c r="A96" s="28" t="s">
        <v>285</v>
      </c>
      <c r="B96" s="32" t="s">
        <v>286</v>
      </c>
      <c r="C96" s="30" t="s">
        <v>84</v>
      </c>
      <c r="D96" s="63">
        <v>1.0669999999999999</v>
      </c>
      <c r="E96" s="63">
        <v>0</v>
      </c>
      <c r="F96" s="38">
        <f t="shared" si="114"/>
        <v>1.0669999999999999</v>
      </c>
      <c r="G96" s="39">
        <f t="shared" si="116"/>
        <v>1.0669999999999999</v>
      </c>
      <c r="H96" s="39">
        <f t="shared" si="117"/>
        <v>0</v>
      </c>
      <c r="I96" s="39">
        <v>0</v>
      </c>
      <c r="J96" s="39">
        <v>0</v>
      </c>
      <c r="K96" s="39">
        <v>0</v>
      </c>
      <c r="L96" s="39">
        <v>0</v>
      </c>
      <c r="M96" s="39">
        <v>1.0669999999999999</v>
      </c>
      <c r="N96" s="39">
        <v>0</v>
      </c>
      <c r="O96" s="39">
        <v>0</v>
      </c>
      <c r="P96" s="39">
        <v>0</v>
      </c>
      <c r="Q96" s="38">
        <f t="shared" si="118"/>
        <v>1.0669999999999999</v>
      </c>
      <c r="R96" s="40">
        <f>H96-(I96+K96)</f>
        <v>0</v>
      </c>
      <c r="S96" s="44">
        <f>IF(H96&gt;0,(IF((SUM(I96+K96)=0), 1,(H96/SUM(I96+K96)-1))),(IF((SUM(I96+K96)=0), 0,(H96/SUM(I96+K96)-1))))</f>
        <v>0</v>
      </c>
      <c r="T96" s="45" t="s">
        <v>441</v>
      </c>
    </row>
    <row r="97" spans="1:20" ht="47.25">
      <c r="A97" s="28" t="s">
        <v>287</v>
      </c>
      <c r="B97" s="37" t="s">
        <v>85</v>
      </c>
      <c r="C97" s="30" t="s">
        <v>86</v>
      </c>
      <c r="D97" s="63">
        <v>0.876</v>
      </c>
      <c r="E97" s="63">
        <v>0</v>
      </c>
      <c r="F97" s="38">
        <f t="shared" si="114"/>
        <v>0.876</v>
      </c>
      <c r="G97" s="39">
        <f t="shared" si="116"/>
        <v>0</v>
      </c>
      <c r="H97" s="39">
        <f t="shared" si="117"/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9">
        <v>0</v>
      </c>
      <c r="O97" s="39">
        <v>0</v>
      </c>
      <c r="P97" s="39">
        <v>0</v>
      </c>
      <c r="Q97" s="38">
        <f t="shared" si="118"/>
        <v>0.876</v>
      </c>
      <c r="R97" s="40">
        <f t="shared" si="119"/>
        <v>0</v>
      </c>
      <c r="S97" s="44">
        <f t="shared" si="120"/>
        <v>0</v>
      </c>
      <c r="T97" s="45" t="s">
        <v>439</v>
      </c>
    </row>
    <row r="98" spans="1:20" ht="47.25">
      <c r="A98" s="28" t="s">
        <v>288</v>
      </c>
      <c r="B98" s="37" t="s">
        <v>289</v>
      </c>
      <c r="C98" s="30" t="s">
        <v>87</v>
      </c>
      <c r="D98" s="63">
        <v>0.876</v>
      </c>
      <c r="E98" s="63">
        <v>0</v>
      </c>
      <c r="F98" s="38">
        <f t="shared" si="114"/>
        <v>0.876</v>
      </c>
      <c r="G98" s="39">
        <f t="shared" si="116"/>
        <v>0</v>
      </c>
      <c r="H98" s="39">
        <f t="shared" si="117"/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0</v>
      </c>
      <c r="P98" s="39">
        <v>0</v>
      </c>
      <c r="Q98" s="38">
        <f t="shared" si="118"/>
        <v>0.876</v>
      </c>
      <c r="R98" s="40">
        <f t="shared" si="119"/>
        <v>0</v>
      </c>
      <c r="S98" s="44">
        <f t="shared" si="120"/>
        <v>0</v>
      </c>
      <c r="T98" s="45" t="s">
        <v>439</v>
      </c>
    </row>
    <row r="99" spans="1:20" ht="47.25">
      <c r="A99" s="28" t="s">
        <v>290</v>
      </c>
      <c r="B99" s="32" t="s">
        <v>291</v>
      </c>
      <c r="C99" s="30" t="s">
        <v>88</v>
      </c>
      <c r="D99" s="63">
        <v>0.83899999999999997</v>
      </c>
      <c r="E99" s="63">
        <v>0</v>
      </c>
      <c r="F99" s="38">
        <f t="shared" si="114"/>
        <v>0.83899999999999997</v>
      </c>
      <c r="G99" s="39">
        <f t="shared" si="116"/>
        <v>0.83899999999999997</v>
      </c>
      <c r="H99" s="39">
        <f t="shared" si="117"/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0.83899999999999997</v>
      </c>
      <c r="P99" s="39">
        <v>0</v>
      </c>
      <c r="Q99" s="38">
        <f t="shared" si="118"/>
        <v>0.83899999999999997</v>
      </c>
      <c r="R99" s="40">
        <f>H99-(I99+K99)</f>
        <v>0</v>
      </c>
      <c r="S99" s="44">
        <f>IF(H99&gt;0,(IF((SUM(I99+K99)=0), 1,(H99/SUM(I99+K99)-1))),(IF((SUM(I99+K99)=0), 0,(H99/SUM(I99+K99)-1))))</f>
        <v>0</v>
      </c>
      <c r="T99" s="45" t="s">
        <v>442</v>
      </c>
    </row>
    <row r="100" spans="1:20" ht="47.25">
      <c r="A100" s="28" t="s">
        <v>292</v>
      </c>
      <c r="B100" s="37" t="s">
        <v>89</v>
      </c>
      <c r="C100" s="30" t="s">
        <v>90</v>
      </c>
      <c r="D100" s="63">
        <v>0.42</v>
      </c>
      <c r="E100" s="63">
        <v>0</v>
      </c>
      <c r="F100" s="38">
        <f t="shared" si="114"/>
        <v>0.42</v>
      </c>
      <c r="G100" s="39">
        <f t="shared" si="116"/>
        <v>0.42</v>
      </c>
      <c r="H100" s="39">
        <f t="shared" si="117"/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0.42</v>
      </c>
      <c r="N100" s="39">
        <v>0</v>
      </c>
      <c r="O100" s="39">
        <v>0</v>
      </c>
      <c r="P100" s="39">
        <v>0</v>
      </c>
      <c r="Q100" s="38">
        <f t="shared" si="118"/>
        <v>0.42</v>
      </c>
      <c r="R100" s="40">
        <f>H100-(I100+K100)</f>
        <v>0</v>
      </c>
      <c r="S100" s="44">
        <f>IF(H100&gt;0,(IF((SUM(I100+K100)=0), 1,(H100/SUM(I100+K100)-1))),(IF((SUM(I100+K100)=0), 0,(H100/SUM(I100+K100)-1))))</f>
        <v>0</v>
      </c>
      <c r="T100" s="45" t="s">
        <v>441</v>
      </c>
    </row>
    <row r="101" spans="1:20" ht="47.25">
      <c r="A101" s="28" t="s">
        <v>293</v>
      </c>
      <c r="B101" s="37" t="s">
        <v>91</v>
      </c>
      <c r="C101" s="30" t="s">
        <v>92</v>
      </c>
      <c r="D101" s="63">
        <v>1.1279999999999999</v>
      </c>
      <c r="E101" s="63">
        <v>0</v>
      </c>
      <c r="F101" s="38">
        <f t="shared" si="114"/>
        <v>1.1279999999999999</v>
      </c>
      <c r="G101" s="39">
        <f t="shared" si="116"/>
        <v>1.1279999999999999</v>
      </c>
      <c r="H101" s="39">
        <f t="shared" si="117"/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1.1279999999999999</v>
      </c>
      <c r="N101" s="39">
        <v>0</v>
      </c>
      <c r="O101" s="39">
        <v>0</v>
      </c>
      <c r="P101" s="39">
        <v>0</v>
      </c>
      <c r="Q101" s="38">
        <f t="shared" si="118"/>
        <v>1.1279999999999999</v>
      </c>
      <c r="R101" s="40">
        <f>H101-(I101+K101)</f>
        <v>0</v>
      </c>
      <c r="S101" s="44">
        <f>IF(H101&gt;0,(IF((SUM(I101+K101)=0), 1,(H101/SUM(I101+K101)-1))),(IF((SUM(I101+K101)=0), 0,(H101/SUM(I101+K101)-1))))</f>
        <v>0</v>
      </c>
      <c r="T101" s="45" t="s">
        <v>441</v>
      </c>
    </row>
    <row r="102" spans="1:20" ht="47.25">
      <c r="A102" s="28" t="s">
        <v>294</v>
      </c>
      <c r="B102" s="37" t="s">
        <v>93</v>
      </c>
      <c r="C102" s="30" t="s">
        <v>94</v>
      </c>
      <c r="D102" s="63">
        <v>0.438</v>
      </c>
      <c r="E102" s="63">
        <v>0</v>
      </c>
      <c r="F102" s="38">
        <f t="shared" si="114"/>
        <v>0.438</v>
      </c>
      <c r="G102" s="39">
        <f t="shared" si="116"/>
        <v>0</v>
      </c>
      <c r="H102" s="39">
        <f t="shared" si="117"/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v>0</v>
      </c>
      <c r="Q102" s="38">
        <f t="shared" si="118"/>
        <v>0.438</v>
      </c>
      <c r="R102" s="40">
        <f t="shared" si="119"/>
        <v>0</v>
      </c>
      <c r="S102" s="44">
        <f t="shared" si="120"/>
        <v>0</v>
      </c>
      <c r="T102" s="45" t="s">
        <v>439</v>
      </c>
    </row>
    <row r="103" spans="1:20" ht="47.25">
      <c r="A103" s="28" t="s">
        <v>295</v>
      </c>
      <c r="B103" s="37" t="s">
        <v>95</v>
      </c>
      <c r="C103" s="30" t="s">
        <v>96</v>
      </c>
      <c r="D103" s="63">
        <v>0.876</v>
      </c>
      <c r="E103" s="63">
        <v>0</v>
      </c>
      <c r="F103" s="38">
        <f t="shared" si="114"/>
        <v>0.876</v>
      </c>
      <c r="G103" s="39">
        <f t="shared" si="116"/>
        <v>0</v>
      </c>
      <c r="H103" s="39">
        <f t="shared" si="117"/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v>0</v>
      </c>
      <c r="O103" s="39">
        <v>0</v>
      </c>
      <c r="P103" s="39">
        <v>0</v>
      </c>
      <c r="Q103" s="38">
        <f t="shared" si="118"/>
        <v>0.876</v>
      </c>
      <c r="R103" s="40">
        <f t="shared" si="119"/>
        <v>0</v>
      </c>
      <c r="S103" s="44">
        <f t="shared" si="120"/>
        <v>0</v>
      </c>
      <c r="T103" s="45" t="s">
        <v>439</v>
      </c>
    </row>
    <row r="104" spans="1:20" ht="47.25">
      <c r="A104" s="28" t="s">
        <v>296</v>
      </c>
      <c r="B104" s="37" t="s">
        <v>97</v>
      </c>
      <c r="C104" s="30" t="s">
        <v>98</v>
      </c>
      <c r="D104" s="63">
        <v>0.876</v>
      </c>
      <c r="E104" s="63">
        <v>0</v>
      </c>
      <c r="F104" s="38">
        <f t="shared" si="114"/>
        <v>0.876</v>
      </c>
      <c r="G104" s="39">
        <f t="shared" si="116"/>
        <v>0</v>
      </c>
      <c r="H104" s="39">
        <f t="shared" si="117"/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0</v>
      </c>
      <c r="Q104" s="38">
        <f t="shared" si="118"/>
        <v>0.876</v>
      </c>
      <c r="R104" s="40">
        <f t="shared" si="119"/>
        <v>0</v>
      </c>
      <c r="S104" s="44">
        <f t="shared" si="120"/>
        <v>0</v>
      </c>
      <c r="T104" s="45" t="s">
        <v>439</v>
      </c>
    </row>
    <row r="105" spans="1:20" ht="47.25">
      <c r="A105" s="28" t="s">
        <v>297</v>
      </c>
      <c r="B105" s="37" t="s">
        <v>99</v>
      </c>
      <c r="C105" s="63" t="s">
        <v>100</v>
      </c>
      <c r="D105" s="63">
        <v>0.61299999999999999</v>
      </c>
      <c r="E105" s="63">
        <v>0</v>
      </c>
      <c r="F105" s="38">
        <f t="shared" si="114"/>
        <v>0.61299999999999999</v>
      </c>
      <c r="G105" s="39">
        <f t="shared" si="116"/>
        <v>0</v>
      </c>
      <c r="H105" s="39">
        <f t="shared" si="117"/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9">
        <v>0</v>
      </c>
      <c r="O105" s="39">
        <v>0</v>
      </c>
      <c r="P105" s="39">
        <v>0</v>
      </c>
      <c r="Q105" s="38">
        <f t="shared" si="118"/>
        <v>0.61299999999999999</v>
      </c>
      <c r="R105" s="40">
        <f t="shared" si="119"/>
        <v>0</v>
      </c>
      <c r="S105" s="44">
        <f t="shared" si="120"/>
        <v>0</v>
      </c>
      <c r="T105" s="45" t="s">
        <v>439</v>
      </c>
    </row>
    <row r="106" spans="1:20" ht="47.25">
      <c r="A106" s="28" t="s">
        <v>298</v>
      </c>
      <c r="B106" s="37" t="s">
        <v>101</v>
      </c>
      <c r="C106" s="30" t="s">
        <v>102</v>
      </c>
      <c r="D106" s="63">
        <v>0</v>
      </c>
      <c r="E106" s="63">
        <v>0</v>
      </c>
      <c r="F106" s="38">
        <f t="shared" si="114"/>
        <v>0</v>
      </c>
      <c r="G106" s="39">
        <f t="shared" si="116"/>
        <v>0</v>
      </c>
      <c r="H106" s="39">
        <f t="shared" si="117"/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9">
        <v>0</v>
      </c>
      <c r="O106" s="39">
        <v>0</v>
      </c>
      <c r="P106" s="39">
        <v>0</v>
      </c>
      <c r="Q106" s="38">
        <f t="shared" si="118"/>
        <v>0</v>
      </c>
      <c r="R106" s="40">
        <f t="shared" si="119"/>
        <v>0</v>
      </c>
      <c r="S106" s="44">
        <f t="shared" si="120"/>
        <v>0</v>
      </c>
      <c r="T106" s="45" t="s">
        <v>439</v>
      </c>
    </row>
    <row r="107" spans="1:20" ht="47.25">
      <c r="A107" s="28" t="s">
        <v>299</v>
      </c>
      <c r="B107" s="37" t="s">
        <v>103</v>
      </c>
      <c r="C107" s="30" t="s">
        <v>104</v>
      </c>
      <c r="D107" s="63">
        <v>0.876</v>
      </c>
      <c r="E107" s="63">
        <v>0</v>
      </c>
      <c r="F107" s="38">
        <f t="shared" si="114"/>
        <v>0.876</v>
      </c>
      <c r="G107" s="39">
        <f t="shared" si="116"/>
        <v>0</v>
      </c>
      <c r="H107" s="39">
        <f t="shared" si="117"/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  <c r="Q107" s="38">
        <f t="shared" si="118"/>
        <v>0.876</v>
      </c>
      <c r="R107" s="40">
        <f t="shared" si="119"/>
        <v>0</v>
      </c>
      <c r="S107" s="44">
        <f t="shared" si="120"/>
        <v>0</v>
      </c>
      <c r="T107" s="45" t="s">
        <v>439</v>
      </c>
    </row>
    <row r="108" spans="1:20" ht="47.25">
      <c r="A108" s="28" t="s">
        <v>300</v>
      </c>
      <c r="B108" s="37" t="s">
        <v>105</v>
      </c>
      <c r="C108" s="30" t="s">
        <v>106</v>
      </c>
      <c r="D108" s="63">
        <v>0.438</v>
      </c>
      <c r="E108" s="63">
        <v>0</v>
      </c>
      <c r="F108" s="38">
        <f t="shared" si="114"/>
        <v>0.438</v>
      </c>
      <c r="G108" s="39">
        <f t="shared" si="116"/>
        <v>0</v>
      </c>
      <c r="H108" s="39">
        <f t="shared" si="117"/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  <c r="Q108" s="38">
        <f t="shared" si="118"/>
        <v>0.438</v>
      </c>
      <c r="R108" s="40">
        <f t="shared" si="119"/>
        <v>0</v>
      </c>
      <c r="S108" s="44">
        <f t="shared" si="120"/>
        <v>0</v>
      </c>
      <c r="T108" s="45" t="s">
        <v>439</v>
      </c>
    </row>
    <row r="109" spans="1:20" ht="47.25">
      <c r="A109" s="28" t="s">
        <v>301</v>
      </c>
      <c r="B109" s="37" t="s">
        <v>107</v>
      </c>
      <c r="C109" s="30" t="s">
        <v>108</v>
      </c>
      <c r="D109" s="63">
        <v>0.876</v>
      </c>
      <c r="E109" s="63">
        <v>0</v>
      </c>
      <c r="F109" s="38">
        <f t="shared" si="114"/>
        <v>0.876</v>
      </c>
      <c r="G109" s="39">
        <f t="shared" si="116"/>
        <v>0</v>
      </c>
      <c r="H109" s="39">
        <f t="shared" si="117"/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  <c r="Q109" s="38">
        <f t="shared" si="118"/>
        <v>0.876</v>
      </c>
      <c r="R109" s="40">
        <f t="shared" si="119"/>
        <v>0</v>
      </c>
      <c r="S109" s="44">
        <f t="shared" si="120"/>
        <v>0</v>
      </c>
      <c r="T109" s="45" t="s">
        <v>439</v>
      </c>
    </row>
    <row r="110" spans="1:20" ht="47.25">
      <c r="A110" s="28" t="s">
        <v>302</v>
      </c>
      <c r="B110" s="32" t="s">
        <v>303</v>
      </c>
      <c r="C110" s="30" t="s">
        <v>109</v>
      </c>
      <c r="D110" s="63">
        <v>0.83899999999999997</v>
      </c>
      <c r="E110" s="63">
        <v>0</v>
      </c>
      <c r="F110" s="38">
        <f t="shared" si="114"/>
        <v>0.83899999999999997</v>
      </c>
      <c r="G110" s="39">
        <f t="shared" si="116"/>
        <v>0.83899999999999997</v>
      </c>
      <c r="H110" s="39">
        <f t="shared" si="117"/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0.83899999999999997</v>
      </c>
      <c r="P110" s="39">
        <v>0</v>
      </c>
      <c r="Q110" s="38">
        <f t="shared" si="118"/>
        <v>0.83899999999999997</v>
      </c>
      <c r="R110" s="40">
        <f>H110-(I110+K110)</f>
        <v>0</v>
      </c>
      <c r="S110" s="44">
        <f>IF(H110&gt;0,(IF((SUM(I110+K110)=0), 1,(H110/SUM(I110+K110)-1))),(IF((SUM(I110+K110)=0), 0,(H110/SUM(I110+K110)-1))))</f>
        <v>0</v>
      </c>
      <c r="T110" s="45" t="s">
        <v>442</v>
      </c>
    </row>
    <row r="111" spans="1:20" ht="47.25">
      <c r="A111" s="28" t="s">
        <v>304</v>
      </c>
      <c r="B111" s="32" t="s">
        <v>305</v>
      </c>
      <c r="C111" s="30" t="s">
        <v>110</v>
      </c>
      <c r="D111" s="63">
        <v>0</v>
      </c>
      <c r="E111" s="63">
        <v>0</v>
      </c>
      <c r="F111" s="38">
        <f t="shared" si="114"/>
        <v>0</v>
      </c>
      <c r="G111" s="39">
        <f t="shared" si="116"/>
        <v>0</v>
      </c>
      <c r="H111" s="39">
        <f t="shared" si="117"/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  <c r="Q111" s="38">
        <f t="shared" si="118"/>
        <v>0</v>
      </c>
      <c r="R111" s="40">
        <f t="shared" si="119"/>
        <v>0</v>
      </c>
      <c r="S111" s="44">
        <f t="shared" si="120"/>
        <v>0</v>
      </c>
      <c r="T111" s="45" t="s">
        <v>439</v>
      </c>
    </row>
    <row r="112" spans="1:20" ht="47.25">
      <c r="A112" s="28" t="s">
        <v>306</v>
      </c>
      <c r="B112" s="32" t="s">
        <v>307</v>
      </c>
      <c r="C112" s="30" t="s">
        <v>111</v>
      </c>
      <c r="D112" s="63">
        <v>0</v>
      </c>
      <c r="E112" s="63">
        <v>0</v>
      </c>
      <c r="F112" s="38">
        <f t="shared" si="114"/>
        <v>0</v>
      </c>
      <c r="G112" s="39">
        <f t="shared" si="116"/>
        <v>0</v>
      </c>
      <c r="H112" s="39">
        <f t="shared" si="117"/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9">
        <v>0</v>
      </c>
      <c r="O112" s="39">
        <v>0</v>
      </c>
      <c r="P112" s="39">
        <v>0</v>
      </c>
      <c r="Q112" s="38">
        <f t="shared" si="118"/>
        <v>0</v>
      </c>
      <c r="R112" s="40">
        <f t="shared" si="119"/>
        <v>0</v>
      </c>
      <c r="S112" s="44">
        <f t="shared" si="120"/>
        <v>0</v>
      </c>
      <c r="T112" s="45" t="s">
        <v>439</v>
      </c>
    </row>
    <row r="113" spans="1:20" ht="47.25">
      <c r="A113" s="28" t="s">
        <v>308</v>
      </c>
      <c r="B113" s="32" t="s">
        <v>309</v>
      </c>
      <c r="C113" s="30" t="s">
        <v>112</v>
      </c>
      <c r="D113" s="63">
        <v>0</v>
      </c>
      <c r="E113" s="63">
        <v>0</v>
      </c>
      <c r="F113" s="38">
        <f t="shared" si="114"/>
        <v>0</v>
      </c>
      <c r="G113" s="39">
        <f t="shared" si="116"/>
        <v>0</v>
      </c>
      <c r="H113" s="39">
        <f t="shared" si="117"/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>
        <v>0</v>
      </c>
      <c r="Q113" s="38">
        <f t="shared" si="118"/>
        <v>0</v>
      </c>
      <c r="R113" s="40">
        <f t="shared" si="119"/>
        <v>0</v>
      </c>
      <c r="S113" s="44">
        <f t="shared" si="120"/>
        <v>0</v>
      </c>
      <c r="T113" s="45" t="s">
        <v>439</v>
      </c>
    </row>
    <row r="114" spans="1:20" ht="47.25">
      <c r="A114" s="28" t="s">
        <v>310</v>
      </c>
      <c r="B114" s="32" t="s">
        <v>311</v>
      </c>
      <c r="C114" s="30" t="s">
        <v>113</v>
      </c>
      <c r="D114" s="63">
        <v>0</v>
      </c>
      <c r="E114" s="63">
        <v>0</v>
      </c>
      <c r="F114" s="38">
        <f t="shared" si="114"/>
        <v>0</v>
      </c>
      <c r="G114" s="39">
        <f t="shared" si="116"/>
        <v>0</v>
      </c>
      <c r="H114" s="39">
        <f t="shared" si="117"/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8">
        <f t="shared" si="118"/>
        <v>0</v>
      </c>
      <c r="R114" s="40">
        <f t="shared" si="119"/>
        <v>0</v>
      </c>
      <c r="S114" s="44">
        <f t="shared" si="120"/>
        <v>0</v>
      </c>
      <c r="T114" s="45" t="s">
        <v>439</v>
      </c>
    </row>
    <row r="115" spans="1:20" ht="47.25">
      <c r="A115" s="28" t="s">
        <v>312</v>
      </c>
      <c r="B115" s="37" t="s">
        <v>114</v>
      </c>
      <c r="C115" s="30" t="s">
        <v>115</v>
      </c>
      <c r="D115" s="63">
        <v>0.42</v>
      </c>
      <c r="E115" s="63">
        <v>0</v>
      </c>
      <c r="F115" s="38">
        <f t="shared" si="114"/>
        <v>0.42</v>
      </c>
      <c r="G115" s="39">
        <f t="shared" si="116"/>
        <v>0.42</v>
      </c>
      <c r="H115" s="39">
        <f t="shared" si="117"/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0.42</v>
      </c>
      <c r="N115" s="39">
        <v>0</v>
      </c>
      <c r="O115" s="39">
        <v>0</v>
      </c>
      <c r="P115" s="39">
        <v>0</v>
      </c>
      <c r="Q115" s="38">
        <f t="shared" si="118"/>
        <v>0.42</v>
      </c>
      <c r="R115" s="40">
        <f>H115-(I115+K115)</f>
        <v>0</v>
      </c>
      <c r="S115" s="44">
        <f>IF(H115&gt;0,(IF((SUM(I115+K115)=0), 1,(H115/SUM(I115+K115)-1))),(IF((SUM(I115+K115)=0), 0,(H115/SUM(I115+K115)-1))))</f>
        <v>0</v>
      </c>
      <c r="T115" s="45" t="s">
        <v>441</v>
      </c>
    </row>
    <row r="116" spans="1:20" ht="47.25">
      <c r="A116" s="28" t="s">
        <v>313</v>
      </c>
      <c r="B116" s="37" t="s">
        <v>116</v>
      </c>
      <c r="C116" s="30" t="s">
        <v>117</v>
      </c>
      <c r="D116" s="63">
        <v>0.438</v>
      </c>
      <c r="E116" s="63">
        <v>0</v>
      </c>
      <c r="F116" s="38">
        <f t="shared" si="114"/>
        <v>0.438</v>
      </c>
      <c r="G116" s="39">
        <f t="shared" si="116"/>
        <v>0</v>
      </c>
      <c r="H116" s="39">
        <f t="shared" si="117"/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9">
        <v>0</v>
      </c>
      <c r="O116" s="39">
        <v>0</v>
      </c>
      <c r="P116" s="39">
        <v>0</v>
      </c>
      <c r="Q116" s="38">
        <f t="shared" si="118"/>
        <v>0.438</v>
      </c>
      <c r="R116" s="40">
        <f t="shared" si="119"/>
        <v>0</v>
      </c>
      <c r="S116" s="44">
        <f t="shared" si="120"/>
        <v>0</v>
      </c>
      <c r="T116" s="45" t="s">
        <v>439</v>
      </c>
    </row>
    <row r="117" spans="1:20" ht="47.25">
      <c r="A117" s="28" t="s">
        <v>314</v>
      </c>
      <c r="B117" s="37" t="s">
        <v>118</v>
      </c>
      <c r="C117" s="63" t="s">
        <v>119</v>
      </c>
      <c r="D117" s="63">
        <v>0.45600000000000002</v>
      </c>
      <c r="E117" s="63">
        <v>0</v>
      </c>
      <c r="F117" s="38">
        <f t="shared" si="114"/>
        <v>0.45600000000000002</v>
      </c>
      <c r="G117" s="39">
        <f t="shared" si="116"/>
        <v>0</v>
      </c>
      <c r="H117" s="39">
        <f t="shared" si="117"/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  <c r="Q117" s="38">
        <f t="shared" si="118"/>
        <v>0.45600000000000002</v>
      </c>
      <c r="R117" s="40">
        <f t="shared" si="119"/>
        <v>0</v>
      </c>
      <c r="S117" s="44">
        <f t="shared" si="120"/>
        <v>0</v>
      </c>
      <c r="T117" s="45" t="s">
        <v>439</v>
      </c>
    </row>
    <row r="118" spans="1:20" ht="47.25">
      <c r="A118" s="28" t="s">
        <v>315</v>
      </c>
      <c r="B118" s="37" t="s">
        <v>120</v>
      </c>
      <c r="C118" s="63" t="s">
        <v>121</v>
      </c>
      <c r="D118" s="63">
        <v>0.45600000000000002</v>
      </c>
      <c r="E118" s="63">
        <v>0</v>
      </c>
      <c r="F118" s="38">
        <f t="shared" si="114"/>
        <v>0.45600000000000002</v>
      </c>
      <c r="G118" s="39">
        <f t="shared" si="116"/>
        <v>0</v>
      </c>
      <c r="H118" s="39">
        <f t="shared" si="117"/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38">
        <f t="shared" si="118"/>
        <v>0.45600000000000002</v>
      </c>
      <c r="R118" s="40">
        <f t="shared" si="119"/>
        <v>0</v>
      </c>
      <c r="S118" s="44">
        <f t="shared" si="120"/>
        <v>0</v>
      </c>
      <c r="T118" s="45" t="s">
        <v>439</v>
      </c>
    </row>
    <row r="119" spans="1:20" ht="47.25">
      <c r="A119" s="28" t="s">
        <v>316</v>
      </c>
      <c r="B119" s="32" t="s">
        <v>317</v>
      </c>
      <c r="C119" s="30" t="s">
        <v>122</v>
      </c>
      <c r="D119" s="63">
        <v>0.42</v>
      </c>
      <c r="E119" s="63">
        <v>0</v>
      </c>
      <c r="F119" s="38">
        <f t="shared" si="114"/>
        <v>0.42</v>
      </c>
      <c r="G119" s="39">
        <f t="shared" si="116"/>
        <v>0.42</v>
      </c>
      <c r="H119" s="39">
        <f t="shared" si="117"/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0.42</v>
      </c>
      <c r="N119" s="39">
        <v>0</v>
      </c>
      <c r="O119" s="39">
        <v>0</v>
      </c>
      <c r="P119" s="39">
        <v>0</v>
      </c>
      <c r="Q119" s="38">
        <f t="shared" si="118"/>
        <v>0.42</v>
      </c>
      <c r="R119" s="40">
        <f>H119-(I119+K119)</f>
        <v>0</v>
      </c>
      <c r="S119" s="44">
        <f>IF(H119&gt;0,(IF((SUM(I119+K119)=0), 1,(H119/SUM(I119+K119)-1))),(IF((SUM(I119+K119)=0), 0,(H119/SUM(I119+K119)-1))))</f>
        <v>0</v>
      </c>
      <c r="T119" s="45" t="s">
        <v>441</v>
      </c>
    </row>
    <row r="120" spans="1:20" ht="47.25">
      <c r="A120" s="28" t="s">
        <v>318</v>
      </c>
      <c r="B120" s="32" t="s">
        <v>319</v>
      </c>
      <c r="C120" s="30" t="s">
        <v>123</v>
      </c>
      <c r="D120" s="63">
        <v>0.83899999999999997</v>
      </c>
      <c r="E120" s="63">
        <v>0</v>
      </c>
      <c r="F120" s="38">
        <f t="shared" si="114"/>
        <v>0.83899999999999997</v>
      </c>
      <c r="G120" s="39">
        <f t="shared" si="116"/>
        <v>0.83899999999999997</v>
      </c>
      <c r="H120" s="39">
        <f t="shared" si="117"/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39">
        <v>0</v>
      </c>
      <c r="O120" s="39">
        <v>0.83899999999999997</v>
      </c>
      <c r="P120" s="39">
        <v>0</v>
      </c>
      <c r="Q120" s="38">
        <f t="shared" si="118"/>
        <v>0.83899999999999997</v>
      </c>
      <c r="R120" s="40">
        <f>H120-(I120+K120)</f>
        <v>0</v>
      </c>
      <c r="S120" s="44">
        <f>IF(H120&gt;0,(IF((SUM(I120+K120)=0), 1,(H120/SUM(I120+K120)-1))),(IF((SUM(I120+K120)=0), 0,(H120/SUM(I120+K120)-1))))</f>
        <v>0</v>
      </c>
      <c r="T120" s="45" t="s">
        <v>442</v>
      </c>
    </row>
    <row r="121" spans="1:20" ht="47.25">
      <c r="A121" s="28" t="s">
        <v>320</v>
      </c>
      <c r="B121" s="32" t="s">
        <v>321</v>
      </c>
      <c r="C121" s="30" t="s">
        <v>124</v>
      </c>
      <c r="D121" s="63">
        <v>0</v>
      </c>
      <c r="E121" s="63">
        <v>0</v>
      </c>
      <c r="F121" s="38">
        <f t="shared" si="114"/>
        <v>0</v>
      </c>
      <c r="G121" s="39">
        <f t="shared" si="116"/>
        <v>0</v>
      </c>
      <c r="H121" s="39">
        <f t="shared" si="117"/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9">
        <v>0</v>
      </c>
      <c r="O121" s="39">
        <v>0</v>
      </c>
      <c r="P121" s="39">
        <v>0</v>
      </c>
      <c r="Q121" s="38">
        <f t="shared" si="118"/>
        <v>0</v>
      </c>
      <c r="R121" s="40">
        <f t="shared" si="119"/>
        <v>0</v>
      </c>
      <c r="S121" s="44">
        <f t="shared" si="120"/>
        <v>0</v>
      </c>
      <c r="T121" s="45" t="s">
        <v>439</v>
      </c>
    </row>
    <row r="122" spans="1:20" ht="47.25">
      <c r="A122" s="28" t="s">
        <v>322</v>
      </c>
      <c r="B122" s="32" t="s">
        <v>323</v>
      </c>
      <c r="C122" s="30" t="s">
        <v>324</v>
      </c>
      <c r="D122" s="63">
        <v>0.42</v>
      </c>
      <c r="E122" s="63">
        <v>0</v>
      </c>
      <c r="F122" s="38">
        <f t="shared" si="114"/>
        <v>0.42</v>
      </c>
      <c r="G122" s="39">
        <f t="shared" si="116"/>
        <v>0.42</v>
      </c>
      <c r="H122" s="39">
        <f t="shared" si="117"/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v>0.42</v>
      </c>
      <c r="P122" s="39">
        <v>0</v>
      </c>
      <c r="Q122" s="38">
        <f t="shared" si="118"/>
        <v>0.42</v>
      </c>
      <c r="R122" s="40">
        <f>H122-(I122+K122)</f>
        <v>0</v>
      </c>
      <c r="S122" s="44">
        <f>IF(H122&gt;0,(IF((SUM(I122+K122)=0), 1,(H122/SUM(I122+K122)-1))),(IF((SUM(I122+K122)=0), 0,(H122/SUM(I122+K122)-1))))</f>
        <v>0</v>
      </c>
      <c r="T122" s="45" t="s">
        <v>442</v>
      </c>
    </row>
    <row r="123" spans="1:20" ht="63">
      <c r="A123" s="28" t="s">
        <v>325</v>
      </c>
      <c r="B123" s="64" t="s">
        <v>326</v>
      </c>
      <c r="C123" s="30" t="s">
        <v>327</v>
      </c>
      <c r="D123" s="63">
        <v>0.42</v>
      </c>
      <c r="E123" s="63">
        <v>0</v>
      </c>
      <c r="F123" s="38">
        <f t="shared" si="114"/>
        <v>0.42</v>
      </c>
      <c r="G123" s="39">
        <f t="shared" si="116"/>
        <v>0.42</v>
      </c>
      <c r="H123" s="39">
        <f t="shared" si="117"/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0.42</v>
      </c>
      <c r="N123" s="39">
        <v>0</v>
      </c>
      <c r="O123" s="39">
        <v>0</v>
      </c>
      <c r="P123" s="39">
        <v>0</v>
      </c>
      <c r="Q123" s="38">
        <f t="shared" si="118"/>
        <v>0.42</v>
      </c>
      <c r="R123" s="40">
        <f>H123-(I123+K123)</f>
        <v>0</v>
      </c>
      <c r="S123" s="44">
        <f>IF(H123&gt;0,(IF((SUM(I123+K123)=0), 1,(H123/SUM(I123+K123)-1))),(IF((SUM(I123+K123)=0), 0,(H123/SUM(I123+K123)-1))))</f>
        <v>0</v>
      </c>
      <c r="T123" s="45" t="s">
        <v>441</v>
      </c>
    </row>
    <row r="124" spans="1:20" ht="47.25">
      <c r="A124" s="28" t="s">
        <v>328</v>
      </c>
      <c r="B124" s="37" t="s">
        <v>329</v>
      </c>
      <c r="C124" s="30" t="s">
        <v>330</v>
      </c>
      <c r="D124" s="63">
        <v>0.438</v>
      </c>
      <c r="E124" s="63">
        <v>0</v>
      </c>
      <c r="F124" s="38">
        <f t="shared" si="114"/>
        <v>0.438</v>
      </c>
      <c r="G124" s="39">
        <f t="shared" si="116"/>
        <v>0</v>
      </c>
      <c r="H124" s="39">
        <f t="shared" si="117"/>
        <v>0</v>
      </c>
      <c r="I124" s="39">
        <v>0</v>
      </c>
      <c r="J124" s="39">
        <v>0</v>
      </c>
      <c r="K124" s="39">
        <v>0</v>
      </c>
      <c r="L124" s="39">
        <v>0</v>
      </c>
      <c r="M124" s="39">
        <v>0</v>
      </c>
      <c r="N124" s="39">
        <v>0</v>
      </c>
      <c r="O124" s="39">
        <v>0</v>
      </c>
      <c r="P124" s="39">
        <v>0</v>
      </c>
      <c r="Q124" s="38">
        <f t="shared" si="118"/>
        <v>0.438</v>
      </c>
      <c r="R124" s="40">
        <f t="shared" si="119"/>
        <v>0</v>
      </c>
      <c r="S124" s="44">
        <f t="shared" si="120"/>
        <v>0</v>
      </c>
      <c r="T124" s="45" t="s">
        <v>439</v>
      </c>
    </row>
    <row r="125" spans="1:20" ht="47.25">
      <c r="A125" s="28" t="s">
        <v>331</v>
      </c>
      <c r="B125" s="65" t="s">
        <v>332</v>
      </c>
      <c r="C125" s="30" t="s">
        <v>333</v>
      </c>
      <c r="D125" s="63">
        <v>0.42</v>
      </c>
      <c r="E125" s="63">
        <v>0</v>
      </c>
      <c r="F125" s="38">
        <f t="shared" si="114"/>
        <v>0.42</v>
      </c>
      <c r="G125" s="39">
        <f t="shared" si="116"/>
        <v>0.42</v>
      </c>
      <c r="H125" s="39">
        <f t="shared" si="117"/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0.42</v>
      </c>
      <c r="N125" s="39">
        <v>0</v>
      </c>
      <c r="O125" s="39">
        <v>0</v>
      </c>
      <c r="P125" s="39">
        <v>0</v>
      </c>
      <c r="Q125" s="38">
        <f t="shared" si="118"/>
        <v>0.42</v>
      </c>
      <c r="R125" s="40">
        <f>H125-(I125+K125)</f>
        <v>0</v>
      </c>
      <c r="S125" s="44">
        <f>IF(H125&gt;0,(IF((SUM(I125+K125)=0), 1,(H125/SUM(I125+K125)-1))),(IF((SUM(I125+K125)=0), 0,(H125/SUM(I125+K1255)-1))))</f>
        <v>0</v>
      </c>
      <c r="T125" s="45" t="s">
        <v>441</v>
      </c>
    </row>
    <row r="126" spans="1:20" ht="47.25">
      <c r="A126" s="52" t="s">
        <v>334</v>
      </c>
      <c r="B126" s="53" t="s">
        <v>335</v>
      </c>
      <c r="C126" s="54" t="s">
        <v>24</v>
      </c>
      <c r="D126" s="71">
        <f>SUM(D127,D143)</f>
        <v>33.975000000000009</v>
      </c>
      <c r="E126" s="71">
        <f t="shared" ref="E126:R126" si="121">SUM(E127,E143)</f>
        <v>2.766</v>
      </c>
      <c r="F126" s="71">
        <f t="shared" si="121"/>
        <v>31.209</v>
      </c>
      <c r="G126" s="71">
        <f t="shared" si="121"/>
        <v>8.6509999999999998</v>
      </c>
      <c r="H126" s="71">
        <f t="shared" si="121"/>
        <v>0</v>
      </c>
      <c r="I126" s="71">
        <f t="shared" si="121"/>
        <v>0</v>
      </c>
      <c r="J126" s="71">
        <f t="shared" si="121"/>
        <v>0</v>
      </c>
      <c r="K126" s="71">
        <f t="shared" si="121"/>
        <v>0</v>
      </c>
      <c r="L126" s="71">
        <f t="shared" si="121"/>
        <v>0</v>
      </c>
      <c r="M126" s="71">
        <f t="shared" si="121"/>
        <v>8.6509999999999998</v>
      </c>
      <c r="N126" s="71">
        <f t="shared" si="121"/>
        <v>0</v>
      </c>
      <c r="O126" s="71">
        <f t="shared" si="121"/>
        <v>0</v>
      </c>
      <c r="P126" s="71">
        <f t="shared" si="121"/>
        <v>0</v>
      </c>
      <c r="Q126" s="71">
        <f t="shared" si="121"/>
        <v>31.209</v>
      </c>
      <c r="R126" s="71">
        <f t="shared" si="121"/>
        <v>0</v>
      </c>
      <c r="S126" s="77">
        <f>IF(H126&gt;0,(IF((SUM(I126+K126)=0), 1,(H126/SUM(I126+K126)-1))),(IF((SUM(I126+K126)=0), 0,(H126/SUM(I126+K126)-1))))</f>
        <v>0</v>
      </c>
      <c r="T126" s="71" t="s">
        <v>438</v>
      </c>
    </row>
    <row r="127" spans="1:20" ht="31.5">
      <c r="A127" s="55" t="s">
        <v>336</v>
      </c>
      <c r="B127" s="56" t="s">
        <v>337</v>
      </c>
      <c r="C127" s="57" t="s">
        <v>24</v>
      </c>
      <c r="D127" s="57">
        <f>SUM(D128)</f>
        <v>33.975000000000009</v>
      </c>
      <c r="E127" s="57">
        <f t="shared" ref="E127:R127" si="122">SUM(E128)</f>
        <v>2.766</v>
      </c>
      <c r="F127" s="57">
        <f t="shared" si="122"/>
        <v>31.209</v>
      </c>
      <c r="G127" s="73">
        <f t="shared" si="122"/>
        <v>8.6509999999999998</v>
      </c>
      <c r="H127" s="73">
        <f t="shared" si="122"/>
        <v>0</v>
      </c>
      <c r="I127" s="73">
        <f t="shared" si="122"/>
        <v>0</v>
      </c>
      <c r="J127" s="73">
        <f t="shared" si="122"/>
        <v>0</v>
      </c>
      <c r="K127" s="73">
        <f t="shared" si="122"/>
        <v>0</v>
      </c>
      <c r="L127" s="73">
        <f t="shared" si="122"/>
        <v>0</v>
      </c>
      <c r="M127" s="73">
        <f t="shared" si="122"/>
        <v>8.6509999999999998</v>
      </c>
      <c r="N127" s="73">
        <f t="shared" si="122"/>
        <v>0</v>
      </c>
      <c r="O127" s="73">
        <f t="shared" si="122"/>
        <v>0</v>
      </c>
      <c r="P127" s="73">
        <f t="shared" si="122"/>
        <v>0</v>
      </c>
      <c r="Q127" s="73">
        <f t="shared" si="122"/>
        <v>31.209</v>
      </c>
      <c r="R127" s="73">
        <f t="shared" si="122"/>
        <v>0</v>
      </c>
      <c r="S127" s="80">
        <f>IF(H127&gt;0,(IF((SUM(I127+K127)=0), 1,(H127/SUM(I127+K127)-1))),(IF((SUM(I127+K127)=0), 0,(H127/SUM(I127+K127)-1))))</f>
        <v>0</v>
      </c>
      <c r="T127" s="73" t="s">
        <v>438</v>
      </c>
    </row>
    <row r="128" spans="1:20">
      <c r="A128" s="25" t="s">
        <v>338</v>
      </c>
      <c r="B128" s="26" t="s">
        <v>30</v>
      </c>
      <c r="C128" s="27" t="s">
        <v>24</v>
      </c>
      <c r="D128" s="20">
        <f>SUM(D129:D142)</f>
        <v>33.975000000000009</v>
      </c>
      <c r="E128" s="20">
        <f t="shared" ref="E128:R128" si="123">SUM(E129:E142)</f>
        <v>2.766</v>
      </c>
      <c r="F128" s="20">
        <f t="shared" si="123"/>
        <v>31.209</v>
      </c>
      <c r="G128" s="20">
        <f t="shared" si="123"/>
        <v>8.6509999999999998</v>
      </c>
      <c r="H128" s="20">
        <f t="shared" si="123"/>
        <v>0</v>
      </c>
      <c r="I128" s="20">
        <f t="shared" si="123"/>
        <v>0</v>
      </c>
      <c r="J128" s="20">
        <f t="shared" si="123"/>
        <v>0</v>
      </c>
      <c r="K128" s="20">
        <f t="shared" si="123"/>
        <v>0</v>
      </c>
      <c r="L128" s="20">
        <f t="shared" si="123"/>
        <v>0</v>
      </c>
      <c r="M128" s="20">
        <f t="shared" si="123"/>
        <v>8.6509999999999998</v>
      </c>
      <c r="N128" s="20">
        <f t="shared" si="123"/>
        <v>0</v>
      </c>
      <c r="O128" s="20">
        <f t="shared" si="123"/>
        <v>0</v>
      </c>
      <c r="P128" s="20">
        <f t="shared" si="123"/>
        <v>0</v>
      </c>
      <c r="Q128" s="20">
        <f t="shared" si="123"/>
        <v>31.209</v>
      </c>
      <c r="R128" s="20">
        <f t="shared" si="123"/>
        <v>0</v>
      </c>
      <c r="S128" s="78">
        <f>IF(H128&gt;0,(IF((SUM(I128+K128)=0), 1,(H128/SUM(I128+K128)-1))),(IF((SUM(I128+K128)=0), 0,(H128/SUM(I128+K128)-1))))</f>
        <v>0</v>
      </c>
      <c r="T128" s="20" t="s">
        <v>438</v>
      </c>
    </row>
    <row r="129" spans="1:20" ht="31.5">
      <c r="A129" s="28" t="s">
        <v>339</v>
      </c>
      <c r="B129" s="29" t="s">
        <v>31</v>
      </c>
      <c r="C129" s="30" t="s">
        <v>32</v>
      </c>
      <c r="D129" s="63">
        <v>0</v>
      </c>
      <c r="E129" s="63">
        <v>0</v>
      </c>
      <c r="F129" s="38">
        <f t="shared" si="114"/>
        <v>0</v>
      </c>
      <c r="G129" s="39">
        <f t="shared" ref="G129:G142" si="124">I129+K129+M129+O129</f>
        <v>0</v>
      </c>
      <c r="H129" s="39">
        <f t="shared" ref="H129:H142" si="125">J129+L129+N129+P129</f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  <c r="Q129" s="38">
        <f t="shared" ref="Q129:Q142" si="126">F129-H129</f>
        <v>0</v>
      </c>
      <c r="R129" s="40">
        <f t="shared" ref="R129:R142" si="127">H129-(I129+K129+M129+O129)</f>
        <v>0</v>
      </c>
      <c r="S129" s="44">
        <f t="shared" ref="S129:S143" si="128">IF(H129&gt;0,(IF((SUM(I129+K129+M129+O129)=0), 1,(H129/SUM(I129+K129+M129+O129)-1))),(IF((SUM(I129+K129+M129+O129)=0), 0,(H129/SUM(I129+K129+M129+O129)-1))))</f>
        <v>0</v>
      </c>
      <c r="T129" s="45" t="s">
        <v>439</v>
      </c>
    </row>
    <row r="130" spans="1:20" ht="31.5">
      <c r="A130" s="28" t="s">
        <v>340</v>
      </c>
      <c r="B130" s="29" t="s">
        <v>33</v>
      </c>
      <c r="C130" s="30" t="s">
        <v>34</v>
      </c>
      <c r="D130" s="63">
        <v>0</v>
      </c>
      <c r="E130" s="63">
        <v>0</v>
      </c>
      <c r="F130" s="38">
        <f t="shared" si="114"/>
        <v>0</v>
      </c>
      <c r="G130" s="39">
        <f t="shared" si="124"/>
        <v>0</v>
      </c>
      <c r="H130" s="39">
        <f t="shared" si="125"/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39">
        <v>0</v>
      </c>
      <c r="O130" s="39">
        <v>0</v>
      </c>
      <c r="P130" s="39">
        <v>0</v>
      </c>
      <c r="Q130" s="38">
        <f t="shared" si="126"/>
        <v>0</v>
      </c>
      <c r="R130" s="40">
        <f t="shared" si="127"/>
        <v>0</v>
      </c>
      <c r="S130" s="44">
        <f t="shared" si="128"/>
        <v>0</v>
      </c>
      <c r="T130" s="45" t="s">
        <v>439</v>
      </c>
    </row>
    <row r="131" spans="1:20" ht="47.25">
      <c r="A131" s="28" t="s">
        <v>341</v>
      </c>
      <c r="B131" s="29" t="s">
        <v>35</v>
      </c>
      <c r="C131" s="30" t="s">
        <v>36</v>
      </c>
      <c r="D131" s="63">
        <v>0</v>
      </c>
      <c r="E131" s="63">
        <v>0</v>
      </c>
      <c r="F131" s="38">
        <f t="shared" si="114"/>
        <v>0</v>
      </c>
      <c r="G131" s="39">
        <f t="shared" si="124"/>
        <v>0</v>
      </c>
      <c r="H131" s="39">
        <f t="shared" si="125"/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39">
        <v>0</v>
      </c>
      <c r="O131" s="39">
        <v>0</v>
      </c>
      <c r="P131" s="39">
        <v>0</v>
      </c>
      <c r="Q131" s="38">
        <f t="shared" si="126"/>
        <v>0</v>
      </c>
      <c r="R131" s="40">
        <f t="shared" si="127"/>
        <v>0</v>
      </c>
      <c r="S131" s="44">
        <f t="shared" si="128"/>
        <v>0</v>
      </c>
      <c r="T131" s="45" t="s">
        <v>439</v>
      </c>
    </row>
    <row r="132" spans="1:20">
      <c r="A132" s="28" t="s">
        <v>342</v>
      </c>
      <c r="B132" s="29" t="s">
        <v>37</v>
      </c>
      <c r="C132" s="63" t="s">
        <v>38</v>
      </c>
      <c r="D132" s="63">
        <v>1.1279999999999999</v>
      </c>
      <c r="E132" s="63">
        <v>0</v>
      </c>
      <c r="F132" s="38">
        <f t="shared" si="114"/>
        <v>1.1279999999999999</v>
      </c>
      <c r="G132" s="39">
        <f t="shared" si="124"/>
        <v>0</v>
      </c>
      <c r="H132" s="39">
        <f t="shared" si="125"/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</v>
      </c>
      <c r="P132" s="39">
        <v>0</v>
      </c>
      <c r="Q132" s="38">
        <f t="shared" si="126"/>
        <v>1.1279999999999999</v>
      </c>
      <c r="R132" s="40">
        <f t="shared" si="127"/>
        <v>0</v>
      </c>
      <c r="S132" s="44">
        <f t="shared" si="128"/>
        <v>0</v>
      </c>
      <c r="T132" s="45" t="s">
        <v>439</v>
      </c>
    </row>
    <row r="133" spans="1:20">
      <c r="A133" s="28" t="s">
        <v>343</v>
      </c>
      <c r="B133" s="29" t="s">
        <v>39</v>
      </c>
      <c r="C133" s="63" t="s">
        <v>40</v>
      </c>
      <c r="D133" s="63">
        <v>1.1279999999999999</v>
      </c>
      <c r="E133" s="63">
        <v>0</v>
      </c>
      <c r="F133" s="38">
        <f t="shared" si="114"/>
        <v>1.1279999999999999</v>
      </c>
      <c r="G133" s="39">
        <f t="shared" si="124"/>
        <v>0</v>
      </c>
      <c r="H133" s="39">
        <f t="shared" si="125"/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38">
        <f t="shared" si="126"/>
        <v>1.1279999999999999</v>
      </c>
      <c r="R133" s="40">
        <f t="shared" si="127"/>
        <v>0</v>
      </c>
      <c r="S133" s="44">
        <f t="shared" si="128"/>
        <v>0</v>
      </c>
      <c r="T133" s="45" t="s">
        <v>439</v>
      </c>
    </row>
    <row r="134" spans="1:20">
      <c r="A134" s="28" t="s">
        <v>344</v>
      </c>
      <c r="B134" s="29" t="s">
        <v>41</v>
      </c>
      <c r="C134" s="63" t="s">
        <v>42</v>
      </c>
      <c r="D134" s="63">
        <v>1.1279999999999999</v>
      </c>
      <c r="E134" s="63">
        <v>0</v>
      </c>
      <c r="F134" s="38">
        <f t="shared" si="114"/>
        <v>1.1279999999999999</v>
      </c>
      <c r="G134" s="39">
        <f t="shared" si="124"/>
        <v>0</v>
      </c>
      <c r="H134" s="39">
        <f t="shared" si="125"/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>
        <v>0</v>
      </c>
      <c r="Q134" s="38">
        <f t="shared" si="126"/>
        <v>1.1279999999999999</v>
      </c>
      <c r="R134" s="40">
        <f t="shared" si="127"/>
        <v>0</v>
      </c>
      <c r="S134" s="44">
        <f t="shared" si="128"/>
        <v>0</v>
      </c>
      <c r="T134" s="45" t="s">
        <v>439</v>
      </c>
    </row>
    <row r="135" spans="1:20" ht="31.5">
      <c r="A135" s="28" t="s">
        <v>345</v>
      </c>
      <c r="B135" s="29" t="s">
        <v>43</v>
      </c>
      <c r="C135" s="30" t="s">
        <v>44</v>
      </c>
      <c r="D135" s="63">
        <v>0</v>
      </c>
      <c r="E135" s="63">
        <v>0</v>
      </c>
      <c r="F135" s="38">
        <f t="shared" si="114"/>
        <v>0</v>
      </c>
      <c r="G135" s="39">
        <f t="shared" si="124"/>
        <v>0</v>
      </c>
      <c r="H135" s="39">
        <f t="shared" si="125"/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9">
        <v>0</v>
      </c>
      <c r="O135" s="39">
        <v>0</v>
      </c>
      <c r="P135" s="39">
        <v>0</v>
      </c>
      <c r="Q135" s="38">
        <f t="shared" si="126"/>
        <v>0</v>
      </c>
      <c r="R135" s="40">
        <f t="shared" si="127"/>
        <v>0</v>
      </c>
      <c r="S135" s="44">
        <f t="shared" si="128"/>
        <v>0</v>
      </c>
      <c r="T135" s="45" t="s">
        <v>439</v>
      </c>
    </row>
    <row r="136" spans="1:20" ht="63">
      <c r="A136" s="28" t="s">
        <v>346</v>
      </c>
      <c r="B136" s="29" t="s">
        <v>45</v>
      </c>
      <c r="C136" s="63" t="s">
        <v>46</v>
      </c>
      <c r="D136" s="63">
        <v>1.486</v>
      </c>
      <c r="E136" s="63">
        <v>0</v>
      </c>
      <c r="F136" s="38">
        <f t="shared" si="114"/>
        <v>1.486</v>
      </c>
      <c r="G136" s="39">
        <f t="shared" si="124"/>
        <v>0</v>
      </c>
      <c r="H136" s="39">
        <f t="shared" si="125"/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  <c r="O136" s="39">
        <v>0</v>
      </c>
      <c r="P136" s="39">
        <v>0</v>
      </c>
      <c r="Q136" s="38">
        <f t="shared" si="126"/>
        <v>1.486</v>
      </c>
      <c r="R136" s="40">
        <f t="shared" si="127"/>
        <v>0</v>
      </c>
      <c r="S136" s="44">
        <f t="shared" si="128"/>
        <v>0</v>
      </c>
      <c r="T136" s="45" t="s">
        <v>439</v>
      </c>
    </row>
    <row r="137" spans="1:20" ht="63">
      <c r="A137" s="28" t="s">
        <v>347</v>
      </c>
      <c r="B137" s="29" t="s">
        <v>47</v>
      </c>
      <c r="C137" s="30" t="s">
        <v>48</v>
      </c>
      <c r="D137" s="63">
        <v>1.0980000000000001</v>
      </c>
      <c r="E137" s="63">
        <v>0</v>
      </c>
      <c r="F137" s="38">
        <f t="shared" si="114"/>
        <v>1.0980000000000001</v>
      </c>
      <c r="G137" s="39">
        <f t="shared" si="124"/>
        <v>0</v>
      </c>
      <c r="H137" s="39">
        <f t="shared" si="125"/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9">
        <v>0</v>
      </c>
      <c r="O137" s="39">
        <v>0</v>
      </c>
      <c r="P137" s="39">
        <v>0</v>
      </c>
      <c r="Q137" s="38">
        <f t="shared" si="126"/>
        <v>1.0980000000000001</v>
      </c>
      <c r="R137" s="40">
        <f t="shared" si="127"/>
        <v>0</v>
      </c>
      <c r="S137" s="44">
        <f t="shared" si="128"/>
        <v>0</v>
      </c>
      <c r="T137" s="45" t="s">
        <v>439</v>
      </c>
    </row>
    <row r="138" spans="1:20" ht="47.25">
      <c r="A138" s="28" t="s">
        <v>348</v>
      </c>
      <c r="B138" s="66" t="s">
        <v>50</v>
      </c>
      <c r="C138" s="30" t="s">
        <v>51</v>
      </c>
      <c r="D138" s="107">
        <v>13.166</v>
      </c>
      <c r="E138" s="107">
        <v>0</v>
      </c>
      <c r="F138" s="109">
        <f t="shared" si="114"/>
        <v>13.166</v>
      </c>
      <c r="G138" s="95">
        <f t="shared" si="124"/>
        <v>0</v>
      </c>
      <c r="H138" s="95">
        <f t="shared" si="125"/>
        <v>0</v>
      </c>
      <c r="I138" s="95">
        <v>0</v>
      </c>
      <c r="J138" s="95">
        <v>0</v>
      </c>
      <c r="K138" s="95">
        <v>0</v>
      </c>
      <c r="L138" s="95">
        <v>0</v>
      </c>
      <c r="M138" s="95">
        <v>0</v>
      </c>
      <c r="N138" s="95">
        <v>0</v>
      </c>
      <c r="O138" s="95">
        <v>0</v>
      </c>
      <c r="P138" s="95">
        <v>0</v>
      </c>
      <c r="Q138" s="109">
        <f t="shared" si="126"/>
        <v>13.166</v>
      </c>
      <c r="R138" s="115">
        <f t="shared" si="127"/>
        <v>0</v>
      </c>
      <c r="S138" s="113">
        <f t="shared" si="128"/>
        <v>0</v>
      </c>
      <c r="T138" s="111" t="s">
        <v>439</v>
      </c>
    </row>
    <row r="139" spans="1:20" ht="47.25">
      <c r="A139" s="28" t="s">
        <v>349</v>
      </c>
      <c r="B139" s="66" t="s">
        <v>52</v>
      </c>
      <c r="C139" s="30" t="s">
        <v>350</v>
      </c>
      <c r="D139" s="108"/>
      <c r="E139" s="108" t="s">
        <v>25</v>
      </c>
      <c r="F139" s="110"/>
      <c r="G139" s="96"/>
      <c r="H139" s="96"/>
      <c r="I139" s="96"/>
      <c r="J139" s="96"/>
      <c r="K139" s="96"/>
      <c r="L139" s="96"/>
      <c r="M139" s="96"/>
      <c r="N139" s="96"/>
      <c r="O139" s="96"/>
      <c r="P139" s="96"/>
      <c r="Q139" s="110"/>
      <c r="R139" s="116"/>
      <c r="S139" s="114"/>
      <c r="T139" s="112"/>
    </row>
    <row r="140" spans="1:20" ht="63">
      <c r="A140" s="28" t="s">
        <v>351</v>
      </c>
      <c r="B140" s="37" t="s">
        <v>352</v>
      </c>
      <c r="C140" s="67" t="s">
        <v>53</v>
      </c>
      <c r="D140" s="63">
        <v>11.417</v>
      </c>
      <c r="E140" s="63">
        <v>2.766</v>
      </c>
      <c r="F140" s="38">
        <f t="shared" si="114"/>
        <v>8.6509999999999998</v>
      </c>
      <c r="G140" s="39">
        <f t="shared" si="124"/>
        <v>8.6509999999999998</v>
      </c>
      <c r="H140" s="39">
        <f t="shared" si="125"/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8.6509999999999998</v>
      </c>
      <c r="N140" s="39">
        <v>0</v>
      </c>
      <c r="O140" s="39">
        <v>0</v>
      </c>
      <c r="P140" s="39">
        <v>0</v>
      </c>
      <c r="Q140" s="38">
        <f t="shared" si="126"/>
        <v>8.6509999999999998</v>
      </c>
      <c r="R140" s="40">
        <f>H140-(I140+K140)</f>
        <v>0</v>
      </c>
      <c r="S140" s="44">
        <f>IF(H140&gt;0,(IF((SUM(I140+K140)=0), 1,(H140/SUM(I140+K140)-1))),(IF((SUM(I140+K140)=0), 0,(H140/SUM(I140+K140+M140)-1))))</f>
        <v>0</v>
      </c>
      <c r="T140" s="45" t="s">
        <v>441</v>
      </c>
    </row>
    <row r="141" spans="1:20" ht="47.25">
      <c r="A141" s="28" t="s">
        <v>353</v>
      </c>
      <c r="B141" s="29" t="s">
        <v>354</v>
      </c>
      <c r="C141" s="30" t="s">
        <v>355</v>
      </c>
      <c r="D141" s="63">
        <v>1.712</v>
      </c>
      <c r="E141" s="63">
        <v>0</v>
      </c>
      <c r="F141" s="38">
        <f t="shared" si="114"/>
        <v>1.712</v>
      </c>
      <c r="G141" s="39">
        <f t="shared" si="124"/>
        <v>0</v>
      </c>
      <c r="H141" s="39">
        <f t="shared" si="125"/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  <c r="N141" s="39">
        <v>0</v>
      </c>
      <c r="O141" s="39">
        <v>0</v>
      </c>
      <c r="P141" s="39">
        <v>0</v>
      </c>
      <c r="Q141" s="38">
        <f t="shared" si="126"/>
        <v>1.712</v>
      </c>
      <c r="R141" s="40">
        <f t="shared" si="127"/>
        <v>0</v>
      </c>
      <c r="S141" s="44">
        <f t="shared" si="128"/>
        <v>0</v>
      </c>
      <c r="T141" s="45" t="s">
        <v>439</v>
      </c>
    </row>
    <row r="142" spans="1:20" ht="47.25">
      <c r="A142" s="28" t="s">
        <v>356</v>
      </c>
      <c r="B142" s="29" t="s">
        <v>357</v>
      </c>
      <c r="C142" s="30" t="s">
        <v>358</v>
      </c>
      <c r="D142" s="63">
        <v>1.712</v>
      </c>
      <c r="E142" s="63">
        <v>0</v>
      </c>
      <c r="F142" s="38">
        <f t="shared" si="114"/>
        <v>1.712</v>
      </c>
      <c r="G142" s="39">
        <f t="shared" si="124"/>
        <v>0</v>
      </c>
      <c r="H142" s="39">
        <f t="shared" si="125"/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  <c r="N142" s="39">
        <v>0</v>
      </c>
      <c r="O142" s="39">
        <v>0</v>
      </c>
      <c r="P142" s="39">
        <v>0</v>
      </c>
      <c r="Q142" s="38">
        <f t="shared" si="126"/>
        <v>1.712</v>
      </c>
      <c r="R142" s="40">
        <f t="shared" si="127"/>
        <v>0</v>
      </c>
      <c r="S142" s="44">
        <f t="shared" si="128"/>
        <v>0</v>
      </c>
      <c r="T142" s="45" t="s">
        <v>439</v>
      </c>
    </row>
    <row r="143" spans="1:20" ht="47.25">
      <c r="A143" s="55" t="s">
        <v>359</v>
      </c>
      <c r="B143" s="56" t="s">
        <v>360</v>
      </c>
      <c r="C143" s="57" t="s">
        <v>24</v>
      </c>
      <c r="D143" s="73">
        <f>SUM(D144)</f>
        <v>0</v>
      </c>
      <c r="E143" s="73">
        <f t="shared" ref="E143" si="129">SUM(E144)</f>
        <v>0</v>
      </c>
      <c r="F143" s="73">
        <f t="shared" ref="F143" si="130">SUM(F144)</f>
        <v>0</v>
      </c>
      <c r="G143" s="73">
        <f t="shared" ref="G143" si="131">SUM(G144)</f>
        <v>0</v>
      </c>
      <c r="H143" s="73">
        <f t="shared" ref="H143" si="132">SUM(H144)</f>
        <v>0</v>
      </c>
      <c r="I143" s="73">
        <f t="shared" ref="I143" si="133">SUM(I144)</f>
        <v>0</v>
      </c>
      <c r="J143" s="73">
        <f t="shared" ref="J143" si="134">SUM(J144)</f>
        <v>0</v>
      </c>
      <c r="K143" s="73">
        <f t="shared" ref="K143" si="135">SUM(K144)</f>
        <v>0</v>
      </c>
      <c r="L143" s="73">
        <f t="shared" ref="L143" si="136">SUM(L144)</f>
        <v>0</v>
      </c>
      <c r="M143" s="73">
        <f t="shared" ref="M143" si="137">SUM(M144)</f>
        <v>0</v>
      </c>
      <c r="N143" s="73">
        <f t="shared" ref="N143" si="138">SUM(N144)</f>
        <v>0</v>
      </c>
      <c r="O143" s="73">
        <f t="shared" ref="O143" si="139">SUM(O144)</f>
        <v>0</v>
      </c>
      <c r="P143" s="73">
        <f t="shared" ref="P143" si="140">SUM(P144)</f>
        <v>0</v>
      </c>
      <c r="Q143" s="73">
        <f t="shared" ref="Q143" si="141">SUM(Q144)</f>
        <v>0</v>
      </c>
      <c r="R143" s="73">
        <f t="shared" ref="R143" si="142">SUM(R144)</f>
        <v>0</v>
      </c>
      <c r="S143" s="80">
        <f t="shared" si="128"/>
        <v>0</v>
      </c>
      <c r="T143" s="73" t="s">
        <v>438</v>
      </c>
    </row>
    <row r="144" spans="1:20">
      <c r="A144" s="46" t="s">
        <v>25</v>
      </c>
      <c r="B144" s="46" t="s">
        <v>25</v>
      </c>
      <c r="C144" s="46" t="s">
        <v>25</v>
      </c>
      <c r="D144" s="63">
        <v>0</v>
      </c>
      <c r="E144" s="63">
        <v>0</v>
      </c>
      <c r="F144" s="38">
        <f t="shared" si="114"/>
        <v>0</v>
      </c>
      <c r="G144" s="39">
        <f t="shared" ref="G144" si="143">I144+K144+M144+O144</f>
        <v>0</v>
      </c>
      <c r="H144" s="39">
        <f t="shared" ref="H144" si="144">J144+L144+N144+P144</f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39">
        <v>0</v>
      </c>
      <c r="O144" s="39">
        <v>0</v>
      </c>
      <c r="P144" s="39">
        <v>0</v>
      </c>
      <c r="Q144" s="38">
        <f>F144-H144</f>
        <v>0</v>
      </c>
      <c r="R144" s="40">
        <f t="shared" ref="R144" si="145">H144-(I144+K144+M144+O144)</f>
        <v>0</v>
      </c>
      <c r="S144" s="44">
        <f>IF(H144&gt;0,(IF((SUM(I144+K144+M144+O144)=0), 1,(H144/SUM(I144+K144+M144+O144)-1))),(IF((SUM(I144+K144+M144+O144)=0), 0,(H144/SUM(I144+K144+M144+O144)-1))))</f>
        <v>0</v>
      </c>
      <c r="T144" s="45" t="s">
        <v>439</v>
      </c>
    </row>
    <row r="145" spans="1:20" ht="47.25">
      <c r="A145" s="52" t="s">
        <v>361</v>
      </c>
      <c r="B145" s="53" t="s">
        <v>362</v>
      </c>
      <c r="C145" s="54" t="s">
        <v>24</v>
      </c>
      <c r="D145" s="71">
        <f>SUM(D146,D148,D150,D152,D154,D156,D158,D160)</f>
        <v>0</v>
      </c>
      <c r="E145" s="71">
        <f t="shared" ref="E145:R145" si="146">SUM(E146,E148,E150,E152,E154,E156,E158,E160)</f>
        <v>0</v>
      </c>
      <c r="F145" s="71">
        <f t="shared" si="146"/>
        <v>0</v>
      </c>
      <c r="G145" s="71">
        <f t="shared" si="146"/>
        <v>0</v>
      </c>
      <c r="H145" s="71">
        <f t="shared" si="146"/>
        <v>0</v>
      </c>
      <c r="I145" s="71">
        <f t="shared" si="146"/>
        <v>0</v>
      </c>
      <c r="J145" s="71">
        <f t="shared" si="146"/>
        <v>0</v>
      </c>
      <c r="K145" s="71">
        <f t="shared" si="146"/>
        <v>0</v>
      </c>
      <c r="L145" s="71">
        <f t="shared" si="146"/>
        <v>0</v>
      </c>
      <c r="M145" s="71">
        <f t="shared" si="146"/>
        <v>0</v>
      </c>
      <c r="N145" s="71">
        <f t="shared" si="146"/>
        <v>0</v>
      </c>
      <c r="O145" s="71">
        <f t="shared" si="146"/>
        <v>0</v>
      </c>
      <c r="P145" s="71">
        <f t="shared" si="146"/>
        <v>0</v>
      </c>
      <c r="Q145" s="71">
        <f t="shared" si="146"/>
        <v>0</v>
      </c>
      <c r="R145" s="71">
        <f t="shared" si="146"/>
        <v>0</v>
      </c>
      <c r="S145" s="77">
        <f>IF(H145&gt;0,(IF((SUM(I145+K145+M145+O145)=0), 1,(H145/SUM(I145+K145+M145+O145)-1))),(IF((SUM(I145+K145+M145+O145)=0), 0,(H145/SUM(I145+K145+M145+O145)-1))))</f>
        <v>0</v>
      </c>
      <c r="T145" s="71" t="s">
        <v>438</v>
      </c>
    </row>
    <row r="146" spans="1:20" ht="47.25">
      <c r="A146" s="55" t="s">
        <v>363</v>
      </c>
      <c r="B146" s="56" t="s">
        <v>364</v>
      </c>
      <c r="C146" s="57" t="s">
        <v>24</v>
      </c>
      <c r="D146" s="73">
        <f>SUM(D147)</f>
        <v>0</v>
      </c>
      <c r="E146" s="73">
        <f t="shared" ref="E146" si="147">SUM(E147)</f>
        <v>0</v>
      </c>
      <c r="F146" s="73">
        <f t="shared" ref="F146" si="148">SUM(F147)</f>
        <v>0</v>
      </c>
      <c r="G146" s="73">
        <f t="shared" ref="G146" si="149">SUM(G147)</f>
        <v>0</v>
      </c>
      <c r="H146" s="73">
        <f t="shared" ref="H146" si="150">SUM(H147)</f>
        <v>0</v>
      </c>
      <c r="I146" s="73">
        <f t="shared" ref="I146" si="151">SUM(I147)</f>
        <v>0</v>
      </c>
      <c r="J146" s="73">
        <f t="shared" ref="J146" si="152">SUM(J147)</f>
        <v>0</v>
      </c>
      <c r="K146" s="73">
        <f t="shared" ref="K146" si="153">SUM(K147)</f>
        <v>0</v>
      </c>
      <c r="L146" s="73">
        <f t="shared" ref="L146" si="154">SUM(L147)</f>
        <v>0</v>
      </c>
      <c r="M146" s="73">
        <f t="shared" ref="M146" si="155">SUM(M147)</f>
        <v>0</v>
      </c>
      <c r="N146" s="73">
        <f t="shared" ref="N146" si="156">SUM(N147)</f>
        <v>0</v>
      </c>
      <c r="O146" s="73">
        <f t="shared" ref="O146" si="157">SUM(O147)</f>
        <v>0</v>
      </c>
      <c r="P146" s="73">
        <f t="shared" ref="P146" si="158">SUM(P147)</f>
        <v>0</v>
      </c>
      <c r="Q146" s="73">
        <f t="shared" ref="Q146" si="159">SUM(Q147)</f>
        <v>0</v>
      </c>
      <c r="R146" s="73">
        <f t="shared" ref="R146" si="160">SUM(R147)</f>
        <v>0</v>
      </c>
      <c r="S146" s="80">
        <f t="shared" ref="S146" si="161">IF(H146&gt;0,(IF((SUM(I146+K146+M146+O146)=0), 1,(H146/SUM(I146+K146+M146+O146)-1))),(IF((SUM(I146+K146+M146+O146)=0), 0,(H146/SUM(I146+K146+M146+O146)-1))))</f>
        <v>0</v>
      </c>
      <c r="T146" s="73" t="s">
        <v>438</v>
      </c>
    </row>
    <row r="147" spans="1:20">
      <c r="A147" s="46" t="s">
        <v>25</v>
      </c>
      <c r="B147" s="46" t="s">
        <v>25</v>
      </c>
      <c r="C147" s="46" t="s">
        <v>25</v>
      </c>
      <c r="D147" s="63">
        <v>0</v>
      </c>
      <c r="E147" s="63">
        <v>0</v>
      </c>
      <c r="F147" s="38">
        <f t="shared" ref="F147:F209" si="162">D147-E147</f>
        <v>0</v>
      </c>
      <c r="G147" s="39">
        <f t="shared" ref="G147" si="163">I147+K147+M147+O147</f>
        <v>0</v>
      </c>
      <c r="H147" s="39">
        <f t="shared" ref="H147" si="164">J147+L147+N147+P147</f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  <c r="N147" s="39">
        <v>0</v>
      </c>
      <c r="O147" s="39">
        <v>0</v>
      </c>
      <c r="P147" s="39">
        <v>0</v>
      </c>
      <c r="Q147" s="38">
        <f>F147-H147</f>
        <v>0</v>
      </c>
      <c r="R147" s="40">
        <f t="shared" ref="R147" si="165">H147-(I147+K147+M147+O147)</f>
        <v>0</v>
      </c>
      <c r="S147" s="44">
        <f>IF(H147&gt;0,(IF((SUM(I147+K147+M147+O147)=0), 1,(H147/SUM(I147+K147+M147+O147)-1))),(IF((SUM(I147+K147+M147+O147)=0), 0,(H147/SUM(I147+K147+M147+O147)-1))))</f>
        <v>0</v>
      </c>
      <c r="T147" s="45" t="s">
        <v>439</v>
      </c>
    </row>
    <row r="148" spans="1:20" ht="31.5">
      <c r="A148" s="55" t="s">
        <v>365</v>
      </c>
      <c r="B148" s="56" t="s">
        <v>366</v>
      </c>
      <c r="C148" s="57" t="s">
        <v>24</v>
      </c>
      <c r="D148" s="73">
        <f>SUM(D149)</f>
        <v>0</v>
      </c>
      <c r="E148" s="73">
        <f t="shared" ref="E148" si="166">SUM(E149)</f>
        <v>0</v>
      </c>
      <c r="F148" s="73">
        <f t="shared" ref="F148" si="167">SUM(F149)</f>
        <v>0</v>
      </c>
      <c r="G148" s="73">
        <f t="shared" ref="G148" si="168">SUM(G149)</f>
        <v>0</v>
      </c>
      <c r="H148" s="73">
        <f t="shared" ref="H148" si="169">SUM(H149)</f>
        <v>0</v>
      </c>
      <c r="I148" s="73">
        <f t="shared" ref="I148" si="170">SUM(I149)</f>
        <v>0</v>
      </c>
      <c r="J148" s="73">
        <f t="shared" ref="J148" si="171">SUM(J149)</f>
        <v>0</v>
      </c>
      <c r="K148" s="73">
        <f t="shared" ref="K148" si="172">SUM(K149)</f>
        <v>0</v>
      </c>
      <c r="L148" s="73">
        <f t="shared" ref="L148" si="173">SUM(L149)</f>
        <v>0</v>
      </c>
      <c r="M148" s="73">
        <f t="shared" ref="M148" si="174">SUM(M149)</f>
        <v>0</v>
      </c>
      <c r="N148" s="73">
        <f t="shared" ref="N148" si="175">SUM(N149)</f>
        <v>0</v>
      </c>
      <c r="O148" s="73">
        <f t="shared" ref="O148" si="176">SUM(O149)</f>
        <v>0</v>
      </c>
      <c r="P148" s="73">
        <f t="shared" ref="P148" si="177">SUM(P149)</f>
        <v>0</v>
      </c>
      <c r="Q148" s="73">
        <f t="shared" ref="Q148" si="178">SUM(Q149)</f>
        <v>0</v>
      </c>
      <c r="R148" s="73">
        <f t="shared" ref="R148" si="179">SUM(R149)</f>
        <v>0</v>
      </c>
      <c r="S148" s="80">
        <f t="shared" ref="S148" si="180">IF(H148&gt;0,(IF((SUM(I148+K148+M148+O148)=0), 1,(H148/SUM(I148+K148+M148+O148)-1))),(IF((SUM(I148+K148+M148+O148)=0), 0,(H148/SUM(I148+K148+M148+O148)-1))))</f>
        <v>0</v>
      </c>
      <c r="T148" s="73" t="s">
        <v>438</v>
      </c>
    </row>
    <row r="149" spans="1:20">
      <c r="A149" s="46" t="s">
        <v>25</v>
      </c>
      <c r="B149" s="46" t="s">
        <v>25</v>
      </c>
      <c r="C149" s="46" t="s">
        <v>25</v>
      </c>
      <c r="D149" s="63">
        <v>0</v>
      </c>
      <c r="E149" s="63">
        <v>0</v>
      </c>
      <c r="F149" s="38">
        <f t="shared" si="162"/>
        <v>0</v>
      </c>
      <c r="G149" s="39">
        <f t="shared" ref="G149" si="181">I149+K149+M149+O149</f>
        <v>0</v>
      </c>
      <c r="H149" s="39">
        <f t="shared" ref="H149" si="182">J149+L149+N149+P149</f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39">
        <v>0</v>
      </c>
      <c r="O149" s="39">
        <v>0</v>
      </c>
      <c r="P149" s="39">
        <v>0</v>
      </c>
      <c r="Q149" s="38">
        <f>F149-H149</f>
        <v>0</v>
      </c>
      <c r="R149" s="40">
        <f t="shared" ref="R149" si="183">H149-(I149+K149+M149+O149)</f>
        <v>0</v>
      </c>
      <c r="S149" s="44">
        <f>IF(H149&gt;0,(IF((SUM(I149+K149+M149+O149)=0), 1,(H149/SUM(I149+K149+M149+O149)-1))),(IF((SUM(I149+K149+M149+O149)=0), 0,(H149/SUM(I149+K149+M149+O149)-1))))</f>
        <v>0</v>
      </c>
      <c r="T149" s="45" t="s">
        <v>439</v>
      </c>
    </row>
    <row r="150" spans="1:20" ht="31.5">
      <c r="A150" s="55" t="s">
        <v>367</v>
      </c>
      <c r="B150" s="56" t="s">
        <v>368</v>
      </c>
      <c r="C150" s="57" t="s">
        <v>24</v>
      </c>
      <c r="D150" s="73">
        <f>SUM(D151)</f>
        <v>0</v>
      </c>
      <c r="E150" s="73">
        <f t="shared" ref="E150" si="184">SUM(E151)</f>
        <v>0</v>
      </c>
      <c r="F150" s="73">
        <f t="shared" ref="F150" si="185">SUM(F151)</f>
        <v>0</v>
      </c>
      <c r="G150" s="73">
        <f t="shared" ref="G150" si="186">SUM(G151)</f>
        <v>0</v>
      </c>
      <c r="H150" s="73">
        <f t="shared" ref="H150" si="187">SUM(H151)</f>
        <v>0</v>
      </c>
      <c r="I150" s="73">
        <f t="shared" ref="I150" si="188">SUM(I151)</f>
        <v>0</v>
      </c>
      <c r="J150" s="73">
        <f t="shared" ref="J150" si="189">SUM(J151)</f>
        <v>0</v>
      </c>
      <c r="K150" s="73">
        <f t="shared" ref="K150" si="190">SUM(K151)</f>
        <v>0</v>
      </c>
      <c r="L150" s="73">
        <f t="shared" ref="L150" si="191">SUM(L151)</f>
        <v>0</v>
      </c>
      <c r="M150" s="73">
        <f t="shared" ref="M150" si="192">SUM(M151)</f>
        <v>0</v>
      </c>
      <c r="N150" s="73">
        <f t="shared" ref="N150" si="193">SUM(N151)</f>
        <v>0</v>
      </c>
      <c r="O150" s="73">
        <f t="shared" ref="O150" si="194">SUM(O151)</f>
        <v>0</v>
      </c>
      <c r="P150" s="73">
        <f t="shared" ref="P150" si="195">SUM(P151)</f>
        <v>0</v>
      </c>
      <c r="Q150" s="73">
        <f t="shared" ref="Q150" si="196">SUM(Q151)</f>
        <v>0</v>
      </c>
      <c r="R150" s="73">
        <f t="shared" ref="R150" si="197">SUM(R151)</f>
        <v>0</v>
      </c>
      <c r="S150" s="80">
        <f t="shared" ref="S150" si="198">IF(H150&gt;0,(IF((SUM(I150+K150+M150+O150)=0), 1,(H150/SUM(I150+K150+M150+O150)-1))),(IF((SUM(I150+K150+M150+O150)=0), 0,(H150/SUM(I150+K150+M150+O150)-1))))</f>
        <v>0</v>
      </c>
      <c r="T150" s="73" t="s">
        <v>438</v>
      </c>
    </row>
    <row r="151" spans="1:20">
      <c r="A151" s="46" t="s">
        <v>25</v>
      </c>
      <c r="B151" s="46" t="s">
        <v>25</v>
      </c>
      <c r="C151" s="46" t="s">
        <v>25</v>
      </c>
      <c r="D151" s="63">
        <v>0</v>
      </c>
      <c r="E151" s="63">
        <v>0</v>
      </c>
      <c r="F151" s="38">
        <f t="shared" si="162"/>
        <v>0</v>
      </c>
      <c r="G151" s="39">
        <f t="shared" ref="G151" si="199">I151+K151+M151+O151</f>
        <v>0</v>
      </c>
      <c r="H151" s="39">
        <f t="shared" ref="H151" si="200">J151+L151+N151+P151</f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39">
        <v>0</v>
      </c>
      <c r="O151" s="39">
        <v>0</v>
      </c>
      <c r="P151" s="39">
        <v>0</v>
      </c>
      <c r="Q151" s="38">
        <f>F151-H151</f>
        <v>0</v>
      </c>
      <c r="R151" s="40">
        <f t="shared" ref="R151" si="201">H151-(I151+K151+M151+O151)</f>
        <v>0</v>
      </c>
      <c r="S151" s="44">
        <f>IF(H151&gt;0,(IF((SUM(I151+K151+M151+O151)=0), 1,(H151/SUM(I151+K151+M151+O151)-1))),(IF((SUM(I151+K151+M151+O151)=0), 0,(H151/SUM(I151+K151+M151+O151)-1))))</f>
        <v>0</v>
      </c>
      <c r="T151" s="45" t="s">
        <v>439</v>
      </c>
    </row>
    <row r="152" spans="1:20" ht="47.25">
      <c r="A152" s="55" t="s">
        <v>369</v>
      </c>
      <c r="B152" s="56" t="s">
        <v>370</v>
      </c>
      <c r="C152" s="57" t="s">
        <v>24</v>
      </c>
      <c r="D152" s="73">
        <f>SUM(D153)</f>
        <v>0</v>
      </c>
      <c r="E152" s="73">
        <f t="shared" ref="E152" si="202">SUM(E153)</f>
        <v>0</v>
      </c>
      <c r="F152" s="73">
        <f t="shared" ref="F152" si="203">SUM(F153)</f>
        <v>0</v>
      </c>
      <c r="G152" s="73">
        <f t="shared" ref="G152" si="204">SUM(G153)</f>
        <v>0</v>
      </c>
      <c r="H152" s="73">
        <f t="shared" ref="H152" si="205">SUM(H153)</f>
        <v>0</v>
      </c>
      <c r="I152" s="73">
        <f t="shared" ref="I152" si="206">SUM(I153)</f>
        <v>0</v>
      </c>
      <c r="J152" s="73">
        <f t="shared" ref="J152" si="207">SUM(J153)</f>
        <v>0</v>
      </c>
      <c r="K152" s="73">
        <f t="shared" ref="K152" si="208">SUM(K153)</f>
        <v>0</v>
      </c>
      <c r="L152" s="73">
        <f t="shared" ref="L152" si="209">SUM(L153)</f>
        <v>0</v>
      </c>
      <c r="M152" s="73">
        <f t="shared" ref="M152" si="210">SUM(M153)</f>
        <v>0</v>
      </c>
      <c r="N152" s="73">
        <f t="shared" ref="N152" si="211">SUM(N153)</f>
        <v>0</v>
      </c>
      <c r="O152" s="73">
        <f t="shared" ref="O152" si="212">SUM(O153)</f>
        <v>0</v>
      </c>
      <c r="P152" s="73">
        <f t="shared" ref="P152" si="213">SUM(P153)</f>
        <v>0</v>
      </c>
      <c r="Q152" s="73">
        <f t="shared" ref="Q152" si="214">SUM(Q153)</f>
        <v>0</v>
      </c>
      <c r="R152" s="73">
        <f t="shared" ref="R152" si="215">SUM(R153)</f>
        <v>0</v>
      </c>
      <c r="S152" s="80">
        <f t="shared" ref="S152" si="216">IF(H152&gt;0,(IF((SUM(I152+K152+M152+O152)=0), 1,(H152/SUM(I152+K152+M152+O152)-1))),(IF((SUM(I152+K152+M152+O152)=0), 0,(H152/SUM(I152+K152+M152+O152)-1))))</f>
        <v>0</v>
      </c>
      <c r="T152" s="73" t="s">
        <v>438</v>
      </c>
    </row>
    <row r="153" spans="1:20">
      <c r="A153" s="46" t="s">
        <v>25</v>
      </c>
      <c r="B153" s="46" t="s">
        <v>25</v>
      </c>
      <c r="C153" s="46" t="s">
        <v>25</v>
      </c>
      <c r="D153" s="63">
        <v>0</v>
      </c>
      <c r="E153" s="63">
        <v>0</v>
      </c>
      <c r="F153" s="38">
        <f t="shared" si="162"/>
        <v>0</v>
      </c>
      <c r="G153" s="39">
        <f t="shared" ref="G153" si="217">I153+K153+M153+O153</f>
        <v>0</v>
      </c>
      <c r="H153" s="39">
        <f t="shared" ref="H153" si="218">J153+L153+N153+P153</f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N153" s="39">
        <v>0</v>
      </c>
      <c r="O153" s="39">
        <v>0</v>
      </c>
      <c r="P153" s="39">
        <v>0</v>
      </c>
      <c r="Q153" s="38">
        <f>F153-H153</f>
        <v>0</v>
      </c>
      <c r="R153" s="40">
        <f t="shared" ref="R153" si="219">H153-(I153+K153+M153+O153)</f>
        <v>0</v>
      </c>
      <c r="S153" s="44">
        <f>IF(H153&gt;0,(IF((SUM(I153+K153+M153+O153)=0), 1,(H153/SUM(I153+K153+M153+O153)-1))),(IF((SUM(I153+K153+M153+O153)=0), 0,(H153/SUM(I153+K153+M153+O153)-1))))</f>
        <v>0</v>
      </c>
      <c r="T153" s="45" t="s">
        <v>439</v>
      </c>
    </row>
    <row r="154" spans="1:20" ht="63">
      <c r="A154" s="55" t="s">
        <v>371</v>
      </c>
      <c r="B154" s="56" t="s">
        <v>372</v>
      </c>
      <c r="C154" s="57" t="s">
        <v>24</v>
      </c>
      <c r="D154" s="73">
        <f>SUM(D155)</f>
        <v>0</v>
      </c>
      <c r="E154" s="73">
        <f t="shared" ref="E154" si="220">SUM(E155)</f>
        <v>0</v>
      </c>
      <c r="F154" s="73">
        <f t="shared" ref="F154" si="221">SUM(F155)</f>
        <v>0</v>
      </c>
      <c r="G154" s="73">
        <f t="shared" ref="G154" si="222">SUM(G155)</f>
        <v>0</v>
      </c>
      <c r="H154" s="73">
        <f t="shared" ref="H154" si="223">SUM(H155)</f>
        <v>0</v>
      </c>
      <c r="I154" s="73">
        <f t="shared" ref="I154" si="224">SUM(I155)</f>
        <v>0</v>
      </c>
      <c r="J154" s="73">
        <f t="shared" ref="J154" si="225">SUM(J155)</f>
        <v>0</v>
      </c>
      <c r="K154" s="73">
        <f t="shared" ref="K154" si="226">SUM(K155)</f>
        <v>0</v>
      </c>
      <c r="L154" s="73">
        <f t="shared" ref="L154" si="227">SUM(L155)</f>
        <v>0</v>
      </c>
      <c r="M154" s="73">
        <f t="shared" ref="M154" si="228">SUM(M155)</f>
        <v>0</v>
      </c>
      <c r="N154" s="73">
        <f t="shared" ref="N154" si="229">SUM(N155)</f>
        <v>0</v>
      </c>
      <c r="O154" s="73">
        <f t="shared" ref="O154" si="230">SUM(O155)</f>
        <v>0</v>
      </c>
      <c r="P154" s="73">
        <f t="shared" ref="P154" si="231">SUM(P155)</f>
        <v>0</v>
      </c>
      <c r="Q154" s="73">
        <f t="shared" ref="Q154" si="232">SUM(Q155)</f>
        <v>0</v>
      </c>
      <c r="R154" s="73">
        <f t="shared" ref="R154" si="233">SUM(R155)</f>
        <v>0</v>
      </c>
      <c r="S154" s="80">
        <f t="shared" ref="S154" si="234">IF(H154&gt;0,(IF((SUM(I154+K154+M154+O154)=0), 1,(H154/SUM(I154+K154+M154+O154)-1))),(IF((SUM(I154+K154+M154+O154)=0), 0,(H154/SUM(I154+K154+M154+O154)-1))))</f>
        <v>0</v>
      </c>
      <c r="T154" s="73" t="s">
        <v>438</v>
      </c>
    </row>
    <row r="155" spans="1:20">
      <c r="A155" s="46" t="s">
        <v>25</v>
      </c>
      <c r="B155" s="46" t="s">
        <v>25</v>
      </c>
      <c r="C155" s="46" t="s">
        <v>25</v>
      </c>
      <c r="D155" s="63">
        <v>0</v>
      </c>
      <c r="E155" s="63">
        <v>0</v>
      </c>
      <c r="F155" s="38">
        <f t="shared" si="162"/>
        <v>0</v>
      </c>
      <c r="G155" s="39">
        <f t="shared" ref="G155" si="235">I155+K155+M155+O155</f>
        <v>0</v>
      </c>
      <c r="H155" s="39">
        <f t="shared" ref="H155" si="236">J155+L155+N155+P155</f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>
        <v>0</v>
      </c>
      <c r="O155" s="39">
        <v>0</v>
      </c>
      <c r="P155" s="39">
        <v>0</v>
      </c>
      <c r="Q155" s="38">
        <f>F155-H155</f>
        <v>0</v>
      </c>
      <c r="R155" s="40">
        <f t="shared" ref="R155" si="237">H155-(I155+K155+M155+O155)</f>
        <v>0</v>
      </c>
      <c r="S155" s="44">
        <f>IF(H155&gt;0,(IF((SUM(I155+K155+M155+O155)=0), 1,(H155/SUM(I155+K155+M155+O155)-1))),(IF((SUM(I155+K155+M155+O155)=0), 0,(H155/SUM(I155+K155+M155+O155)-1))))</f>
        <v>0</v>
      </c>
      <c r="T155" s="45" t="s">
        <v>439</v>
      </c>
    </row>
    <row r="156" spans="1:20" ht="47.25">
      <c r="A156" s="55" t="s">
        <v>373</v>
      </c>
      <c r="B156" s="56" t="s">
        <v>374</v>
      </c>
      <c r="C156" s="57" t="s">
        <v>24</v>
      </c>
      <c r="D156" s="73">
        <f>SUM(D157)</f>
        <v>0</v>
      </c>
      <c r="E156" s="73">
        <f t="shared" ref="E156" si="238">SUM(E157)</f>
        <v>0</v>
      </c>
      <c r="F156" s="73">
        <f t="shared" ref="F156" si="239">SUM(F157)</f>
        <v>0</v>
      </c>
      <c r="G156" s="73">
        <f t="shared" ref="G156" si="240">SUM(G157)</f>
        <v>0</v>
      </c>
      <c r="H156" s="73">
        <f t="shared" ref="H156" si="241">SUM(H157)</f>
        <v>0</v>
      </c>
      <c r="I156" s="73">
        <f t="shared" ref="I156" si="242">SUM(I157)</f>
        <v>0</v>
      </c>
      <c r="J156" s="73">
        <f t="shared" ref="J156" si="243">SUM(J157)</f>
        <v>0</v>
      </c>
      <c r="K156" s="73">
        <f t="shared" ref="K156" si="244">SUM(K157)</f>
        <v>0</v>
      </c>
      <c r="L156" s="73">
        <f t="shared" ref="L156" si="245">SUM(L157)</f>
        <v>0</v>
      </c>
      <c r="M156" s="73">
        <f t="shared" ref="M156" si="246">SUM(M157)</f>
        <v>0</v>
      </c>
      <c r="N156" s="73">
        <f t="shared" ref="N156" si="247">SUM(N157)</f>
        <v>0</v>
      </c>
      <c r="O156" s="73">
        <f t="shared" ref="O156" si="248">SUM(O157)</f>
        <v>0</v>
      </c>
      <c r="P156" s="73">
        <f t="shared" ref="P156" si="249">SUM(P157)</f>
        <v>0</v>
      </c>
      <c r="Q156" s="73">
        <f t="shared" ref="Q156" si="250">SUM(Q157)</f>
        <v>0</v>
      </c>
      <c r="R156" s="73">
        <f t="shared" ref="R156" si="251">SUM(R157)</f>
        <v>0</v>
      </c>
      <c r="S156" s="80">
        <f t="shared" ref="S156" si="252">IF(H156&gt;0,(IF((SUM(I156+K156+M156+O156)=0), 1,(H156/SUM(I156+K156+M156+O156)-1))),(IF((SUM(I156+K156+M156+O156)=0), 0,(H156/SUM(I156+K156+M156+O156)-1))))</f>
        <v>0</v>
      </c>
      <c r="T156" s="73" t="s">
        <v>438</v>
      </c>
    </row>
    <row r="157" spans="1:20">
      <c r="A157" s="46" t="s">
        <v>25</v>
      </c>
      <c r="B157" s="46" t="s">
        <v>25</v>
      </c>
      <c r="C157" s="46" t="s">
        <v>25</v>
      </c>
      <c r="D157" s="63">
        <v>0</v>
      </c>
      <c r="E157" s="63">
        <v>0</v>
      </c>
      <c r="F157" s="38">
        <f t="shared" si="162"/>
        <v>0</v>
      </c>
      <c r="G157" s="39">
        <f t="shared" ref="G157" si="253">I157+K157+M157+O157</f>
        <v>0</v>
      </c>
      <c r="H157" s="39">
        <f t="shared" ref="H157" si="254">J157+L157+N157+P157</f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>
        <v>0</v>
      </c>
      <c r="O157" s="39">
        <v>0</v>
      </c>
      <c r="P157" s="39">
        <v>0</v>
      </c>
      <c r="Q157" s="38">
        <f>F157-H157</f>
        <v>0</v>
      </c>
      <c r="R157" s="40">
        <f t="shared" ref="R157" si="255">H157-(I157+K157+M157+O157)</f>
        <v>0</v>
      </c>
      <c r="S157" s="44">
        <f>IF(H157&gt;0,(IF((SUM(I157+K157+M157+O157)=0), 1,(H157/SUM(I157+K157+M157+O157)-1))),(IF((SUM(I157+K157+M157+O157)=0), 0,(H157/SUM(I157+K157+M157+O157)-1))))</f>
        <v>0</v>
      </c>
      <c r="T157" s="45" t="s">
        <v>439</v>
      </c>
    </row>
    <row r="158" spans="1:20" ht="47.25">
      <c r="A158" s="55" t="s">
        <v>375</v>
      </c>
      <c r="B158" s="56" t="s">
        <v>376</v>
      </c>
      <c r="C158" s="57" t="s">
        <v>24</v>
      </c>
      <c r="D158" s="73">
        <f>SUM(D159)</f>
        <v>0</v>
      </c>
      <c r="E158" s="73">
        <f t="shared" ref="E158" si="256">SUM(E159)</f>
        <v>0</v>
      </c>
      <c r="F158" s="73">
        <f t="shared" ref="F158" si="257">SUM(F159)</f>
        <v>0</v>
      </c>
      <c r="G158" s="73">
        <f t="shared" ref="G158" si="258">SUM(G159)</f>
        <v>0</v>
      </c>
      <c r="H158" s="73">
        <f t="shared" ref="H158" si="259">SUM(H159)</f>
        <v>0</v>
      </c>
      <c r="I158" s="73">
        <f t="shared" ref="I158" si="260">SUM(I159)</f>
        <v>0</v>
      </c>
      <c r="J158" s="73">
        <f t="shared" ref="J158" si="261">SUM(J159)</f>
        <v>0</v>
      </c>
      <c r="K158" s="73">
        <f t="shared" ref="K158" si="262">SUM(K159)</f>
        <v>0</v>
      </c>
      <c r="L158" s="73">
        <f t="shared" ref="L158" si="263">SUM(L159)</f>
        <v>0</v>
      </c>
      <c r="M158" s="73">
        <f t="shared" ref="M158" si="264">SUM(M159)</f>
        <v>0</v>
      </c>
      <c r="N158" s="73">
        <f t="shared" ref="N158" si="265">SUM(N159)</f>
        <v>0</v>
      </c>
      <c r="O158" s="73">
        <f t="shared" ref="O158" si="266">SUM(O159)</f>
        <v>0</v>
      </c>
      <c r="P158" s="73">
        <f t="shared" ref="P158" si="267">SUM(P159)</f>
        <v>0</v>
      </c>
      <c r="Q158" s="73">
        <f t="shared" ref="Q158" si="268">SUM(Q159)</f>
        <v>0</v>
      </c>
      <c r="R158" s="73">
        <f t="shared" ref="R158" si="269">SUM(R159)</f>
        <v>0</v>
      </c>
      <c r="S158" s="80">
        <f t="shared" ref="S158" si="270">IF(H158&gt;0,(IF((SUM(I158+K158+M158+O158)=0), 1,(H158/SUM(I158+K158+M158+O158)-1))),(IF((SUM(I158+K158+M158+O158)=0), 0,(H158/SUM(I158+K158+M158+O158)-1))))</f>
        <v>0</v>
      </c>
      <c r="T158" s="73" t="s">
        <v>438</v>
      </c>
    </row>
    <row r="159" spans="1:20">
      <c r="A159" s="46" t="s">
        <v>25</v>
      </c>
      <c r="B159" s="46" t="s">
        <v>25</v>
      </c>
      <c r="C159" s="46" t="s">
        <v>25</v>
      </c>
      <c r="D159" s="63">
        <v>0</v>
      </c>
      <c r="E159" s="63">
        <v>0</v>
      </c>
      <c r="F159" s="38">
        <f t="shared" si="162"/>
        <v>0</v>
      </c>
      <c r="G159" s="39">
        <f t="shared" ref="G159" si="271">I159+K159+M159+O159</f>
        <v>0</v>
      </c>
      <c r="H159" s="39">
        <f t="shared" ref="H159" si="272">J159+L159+N159+P159</f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  <c r="N159" s="39">
        <v>0</v>
      </c>
      <c r="O159" s="39">
        <v>0</v>
      </c>
      <c r="P159" s="39">
        <v>0</v>
      </c>
      <c r="Q159" s="38">
        <f>F159-H159</f>
        <v>0</v>
      </c>
      <c r="R159" s="40">
        <f t="shared" ref="R159" si="273">H159-(I159+K159+M159+O159)</f>
        <v>0</v>
      </c>
      <c r="S159" s="44">
        <f>IF(H159&gt;0,(IF((SUM(I159+K159+M159+O159)=0), 1,(H159/SUM(I159+K159+M159+O159)-1))),(IF((SUM(I159+K159+M159+O159)=0), 0,(H159/SUM(I159+K159+M159+O159)-1))))</f>
        <v>0</v>
      </c>
      <c r="T159" s="45" t="s">
        <v>439</v>
      </c>
    </row>
    <row r="160" spans="1:20" ht="63">
      <c r="A160" s="55" t="s">
        <v>377</v>
      </c>
      <c r="B160" s="56" t="s">
        <v>378</v>
      </c>
      <c r="C160" s="57" t="s">
        <v>24</v>
      </c>
      <c r="D160" s="73">
        <f>SUM(D161)</f>
        <v>0</v>
      </c>
      <c r="E160" s="73">
        <f t="shared" ref="E160" si="274">SUM(E161)</f>
        <v>0</v>
      </c>
      <c r="F160" s="73">
        <f t="shared" ref="F160" si="275">SUM(F161)</f>
        <v>0</v>
      </c>
      <c r="G160" s="73">
        <f t="shared" ref="G160" si="276">SUM(G161)</f>
        <v>0</v>
      </c>
      <c r="H160" s="73">
        <f t="shared" ref="H160" si="277">SUM(H161)</f>
        <v>0</v>
      </c>
      <c r="I160" s="73">
        <f t="shared" ref="I160" si="278">SUM(I161)</f>
        <v>0</v>
      </c>
      <c r="J160" s="73">
        <f t="shared" ref="J160" si="279">SUM(J161)</f>
        <v>0</v>
      </c>
      <c r="K160" s="73">
        <f t="shared" ref="K160" si="280">SUM(K161)</f>
        <v>0</v>
      </c>
      <c r="L160" s="73">
        <f t="shared" ref="L160" si="281">SUM(L161)</f>
        <v>0</v>
      </c>
      <c r="M160" s="73">
        <f t="shared" ref="M160" si="282">SUM(M161)</f>
        <v>0</v>
      </c>
      <c r="N160" s="73">
        <f t="shared" ref="N160" si="283">SUM(N161)</f>
        <v>0</v>
      </c>
      <c r="O160" s="73">
        <f t="shared" ref="O160" si="284">SUM(O161)</f>
        <v>0</v>
      </c>
      <c r="P160" s="73">
        <f t="shared" ref="P160" si="285">SUM(P161)</f>
        <v>0</v>
      </c>
      <c r="Q160" s="73">
        <f t="shared" ref="Q160" si="286">SUM(Q161)</f>
        <v>0</v>
      </c>
      <c r="R160" s="73">
        <f t="shared" ref="R160" si="287">SUM(R161)</f>
        <v>0</v>
      </c>
      <c r="S160" s="80">
        <f t="shared" ref="S160" si="288">IF(H160&gt;0,(IF((SUM(I160+K160+M160+O160)=0), 1,(H160/SUM(I160+K160+M160+O160)-1))),(IF((SUM(I160+K160+M160+O160)=0), 0,(H160/SUM(I160+K160+M160+O160)-1))))</f>
        <v>0</v>
      </c>
      <c r="T160" s="73" t="s">
        <v>438</v>
      </c>
    </row>
    <row r="161" spans="1:20">
      <c r="A161" s="46" t="s">
        <v>25</v>
      </c>
      <c r="B161" s="46" t="s">
        <v>25</v>
      </c>
      <c r="C161" s="46" t="s">
        <v>25</v>
      </c>
      <c r="D161" s="63">
        <v>0</v>
      </c>
      <c r="E161" s="63">
        <v>0</v>
      </c>
      <c r="F161" s="38">
        <f t="shared" si="162"/>
        <v>0</v>
      </c>
      <c r="G161" s="39">
        <f t="shared" ref="G161" si="289">I161+K161+M161+O161</f>
        <v>0</v>
      </c>
      <c r="H161" s="39">
        <f t="shared" ref="H161" si="290">J161+L161+N161+P161</f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  <c r="N161" s="39">
        <v>0</v>
      </c>
      <c r="O161" s="39">
        <v>0</v>
      </c>
      <c r="P161" s="39">
        <v>0</v>
      </c>
      <c r="Q161" s="38">
        <f>F161-H161</f>
        <v>0</v>
      </c>
      <c r="R161" s="40">
        <f t="shared" ref="R161" si="291">H161-(I161+K161+M161+O161)</f>
        <v>0</v>
      </c>
      <c r="S161" s="44">
        <f>IF(H161&gt;0,(IF((SUM(I161+K161+M161+O161)=0), 1,(H161/SUM(I161+K161+M161+O161)-1))),(IF((SUM(I161+K161+M161+O161)=0), 0,(H161/SUM(I161+K161+M161+O161)-1))))</f>
        <v>0</v>
      </c>
      <c r="T161" s="45" t="s">
        <v>439</v>
      </c>
    </row>
    <row r="162" spans="1:20" ht="63">
      <c r="A162" s="52" t="s">
        <v>379</v>
      </c>
      <c r="B162" s="53" t="s">
        <v>380</v>
      </c>
      <c r="C162" s="54" t="s">
        <v>24</v>
      </c>
      <c r="D162" s="71">
        <f>SUM(D163,D165)</f>
        <v>0</v>
      </c>
      <c r="E162" s="71">
        <f t="shared" ref="E162:R162" si="292">SUM(E163,E165)</f>
        <v>0</v>
      </c>
      <c r="F162" s="71">
        <f t="shared" si="292"/>
        <v>0</v>
      </c>
      <c r="G162" s="71">
        <f t="shared" si="292"/>
        <v>0</v>
      </c>
      <c r="H162" s="71">
        <f t="shared" si="292"/>
        <v>0</v>
      </c>
      <c r="I162" s="71">
        <f t="shared" si="292"/>
        <v>0</v>
      </c>
      <c r="J162" s="71">
        <f t="shared" si="292"/>
        <v>0</v>
      </c>
      <c r="K162" s="71">
        <f t="shared" si="292"/>
        <v>0</v>
      </c>
      <c r="L162" s="71">
        <f t="shared" si="292"/>
        <v>0</v>
      </c>
      <c r="M162" s="71">
        <f t="shared" si="292"/>
        <v>0</v>
      </c>
      <c r="N162" s="71">
        <f t="shared" si="292"/>
        <v>0</v>
      </c>
      <c r="O162" s="71">
        <f t="shared" si="292"/>
        <v>0</v>
      </c>
      <c r="P162" s="71">
        <f t="shared" si="292"/>
        <v>0</v>
      </c>
      <c r="Q162" s="71">
        <f t="shared" si="292"/>
        <v>0</v>
      </c>
      <c r="R162" s="71">
        <f t="shared" si="292"/>
        <v>0</v>
      </c>
      <c r="S162" s="77">
        <f>IF(H162&gt;0,(IF((SUM(I162+K162+M162+O162)=0), 1,(H162/SUM(I162+K162+M162+O162)-1))),(IF((SUM(I162+K162+M162+O162)=0), 0,(H162/SUM(I162+K162+M162+O162)-1))))</f>
        <v>0</v>
      </c>
      <c r="T162" s="71" t="s">
        <v>438</v>
      </c>
    </row>
    <row r="163" spans="1:20" ht="31.5">
      <c r="A163" s="55" t="s">
        <v>381</v>
      </c>
      <c r="B163" s="56" t="s">
        <v>382</v>
      </c>
      <c r="C163" s="57" t="s">
        <v>24</v>
      </c>
      <c r="D163" s="73">
        <f>SUM(D164)</f>
        <v>0</v>
      </c>
      <c r="E163" s="73">
        <f t="shared" ref="E163" si="293">SUM(E164)</f>
        <v>0</v>
      </c>
      <c r="F163" s="73">
        <f t="shared" ref="F163" si="294">SUM(F164)</f>
        <v>0</v>
      </c>
      <c r="G163" s="73">
        <f t="shared" ref="G163" si="295">SUM(G164)</f>
        <v>0</v>
      </c>
      <c r="H163" s="73">
        <f t="shared" ref="H163" si="296">SUM(H164)</f>
        <v>0</v>
      </c>
      <c r="I163" s="73">
        <f t="shared" ref="I163" si="297">SUM(I164)</f>
        <v>0</v>
      </c>
      <c r="J163" s="73">
        <f t="shared" ref="J163" si="298">SUM(J164)</f>
        <v>0</v>
      </c>
      <c r="K163" s="73">
        <f t="shared" ref="K163" si="299">SUM(K164)</f>
        <v>0</v>
      </c>
      <c r="L163" s="73">
        <f t="shared" ref="L163" si="300">SUM(L164)</f>
        <v>0</v>
      </c>
      <c r="M163" s="73">
        <f t="shared" ref="M163" si="301">SUM(M164)</f>
        <v>0</v>
      </c>
      <c r="N163" s="73">
        <f t="shared" ref="N163" si="302">SUM(N164)</f>
        <v>0</v>
      </c>
      <c r="O163" s="73">
        <f t="shared" ref="O163" si="303">SUM(O164)</f>
        <v>0</v>
      </c>
      <c r="P163" s="73">
        <f t="shared" ref="P163" si="304">SUM(P164)</f>
        <v>0</v>
      </c>
      <c r="Q163" s="73">
        <f t="shared" ref="Q163" si="305">SUM(Q164)</f>
        <v>0</v>
      </c>
      <c r="R163" s="73">
        <f t="shared" ref="R163" si="306">SUM(R164)</f>
        <v>0</v>
      </c>
      <c r="S163" s="80">
        <f t="shared" ref="S163" si="307">IF(H163&gt;0,(IF((SUM(I163+K163+M163+O163)=0), 1,(H163/SUM(I163+K163+M163+O163)-1))),(IF((SUM(I163+K163+M163+O163)=0), 0,(H163/SUM(I163+K163+M163+O163)-1))))</f>
        <v>0</v>
      </c>
      <c r="T163" s="73" t="s">
        <v>438</v>
      </c>
    </row>
    <row r="164" spans="1:20">
      <c r="A164" s="46" t="s">
        <v>25</v>
      </c>
      <c r="B164" s="46" t="s">
        <v>25</v>
      </c>
      <c r="C164" s="46" t="s">
        <v>25</v>
      </c>
      <c r="D164" s="63">
        <v>0</v>
      </c>
      <c r="E164" s="63">
        <v>0</v>
      </c>
      <c r="F164" s="38">
        <f t="shared" si="162"/>
        <v>0</v>
      </c>
      <c r="G164" s="39">
        <f t="shared" ref="G164" si="308">I164+K164+M164+O164</f>
        <v>0</v>
      </c>
      <c r="H164" s="39">
        <f t="shared" ref="H164" si="309">J164+L164+N164+P164</f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  <c r="N164" s="39">
        <v>0</v>
      </c>
      <c r="O164" s="39">
        <v>0</v>
      </c>
      <c r="P164" s="39">
        <v>0</v>
      </c>
      <c r="Q164" s="38">
        <f>F164-H164</f>
        <v>0</v>
      </c>
      <c r="R164" s="40">
        <f t="shared" ref="R164" si="310">H164-(I164+K164+M164+O164)</f>
        <v>0</v>
      </c>
      <c r="S164" s="44">
        <f>IF(H164&gt;0,(IF((SUM(I164+K164+M164+O164)=0), 1,(H164/SUM(I164+K164+M164+O164)-1))),(IF((SUM(I164+K164+M164+O164)=0), 0,(H164/SUM(I164+K164+M164+O164)-1))))</f>
        <v>0</v>
      </c>
      <c r="T164" s="45" t="s">
        <v>439</v>
      </c>
    </row>
    <row r="165" spans="1:20" ht="47.25">
      <c r="A165" s="55" t="s">
        <v>383</v>
      </c>
      <c r="B165" s="56" t="s">
        <v>384</v>
      </c>
      <c r="C165" s="57" t="s">
        <v>24</v>
      </c>
      <c r="D165" s="73">
        <f>SUM(D166)</f>
        <v>0</v>
      </c>
      <c r="E165" s="73">
        <f t="shared" ref="E165:R165" si="311">SUM(E166)</f>
        <v>0</v>
      </c>
      <c r="F165" s="73">
        <f t="shared" si="311"/>
        <v>0</v>
      </c>
      <c r="G165" s="73">
        <f t="shared" si="311"/>
        <v>0</v>
      </c>
      <c r="H165" s="73">
        <f t="shared" si="311"/>
        <v>0</v>
      </c>
      <c r="I165" s="73">
        <f t="shared" si="311"/>
        <v>0</v>
      </c>
      <c r="J165" s="73">
        <f t="shared" si="311"/>
        <v>0</v>
      </c>
      <c r="K165" s="73">
        <f t="shared" si="311"/>
        <v>0</v>
      </c>
      <c r="L165" s="73">
        <f t="shared" si="311"/>
        <v>0</v>
      </c>
      <c r="M165" s="73">
        <f t="shared" si="311"/>
        <v>0</v>
      </c>
      <c r="N165" s="73">
        <f t="shared" si="311"/>
        <v>0</v>
      </c>
      <c r="O165" s="73">
        <f t="shared" si="311"/>
        <v>0</v>
      </c>
      <c r="P165" s="73">
        <f t="shared" si="311"/>
        <v>0</v>
      </c>
      <c r="Q165" s="73">
        <f t="shared" si="311"/>
        <v>0</v>
      </c>
      <c r="R165" s="73">
        <f t="shared" si="311"/>
        <v>0</v>
      </c>
      <c r="S165" s="80">
        <f t="shared" ref="S165" si="312">IF(H165&gt;0,(IF((SUM(I165+K165+M165+O165)=0), 1,(H165/SUM(I165+K165+M165+O165)-1))),(IF((SUM(I165+K165+M165+O165)=0), 0,(H165/SUM(I165+K165+M165+O165)-1))))</f>
        <v>0</v>
      </c>
      <c r="T165" s="73" t="s">
        <v>438</v>
      </c>
    </row>
    <row r="166" spans="1:20">
      <c r="A166" s="46" t="s">
        <v>25</v>
      </c>
      <c r="B166" s="46" t="s">
        <v>25</v>
      </c>
      <c r="C166" s="46" t="s">
        <v>25</v>
      </c>
      <c r="D166" s="63">
        <v>0</v>
      </c>
      <c r="E166" s="63">
        <v>0</v>
      </c>
      <c r="F166" s="38">
        <f t="shared" si="162"/>
        <v>0</v>
      </c>
      <c r="G166" s="39">
        <f t="shared" ref="G166" si="313">I166+K166+M166+O166</f>
        <v>0</v>
      </c>
      <c r="H166" s="39">
        <f t="shared" ref="H166" si="314">J166+L166+N166+P166</f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39">
        <v>0</v>
      </c>
      <c r="O166" s="39">
        <v>0</v>
      </c>
      <c r="P166" s="39">
        <v>0</v>
      </c>
      <c r="Q166" s="38">
        <f>F166-H166</f>
        <v>0</v>
      </c>
      <c r="R166" s="40">
        <f t="shared" ref="R166" si="315">H166-(I166+K166+M166+O166)</f>
        <v>0</v>
      </c>
      <c r="S166" s="44">
        <f>IF(H166&gt;0,(IF((SUM(I166+K166+M166+O166)=0), 1,(H166/SUM(I166+K166+M166+O166)-1))),(IF((SUM(I166+K166+M166+O166)=0), 0,(H166/SUM(I166+K166+M166+O166)-1))))</f>
        <v>0</v>
      </c>
      <c r="T166" s="45" t="s">
        <v>439</v>
      </c>
    </row>
    <row r="167" spans="1:20" ht="63">
      <c r="A167" s="49" t="s">
        <v>385</v>
      </c>
      <c r="B167" s="50" t="s">
        <v>386</v>
      </c>
      <c r="C167" s="51" t="s">
        <v>24</v>
      </c>
      <c r="D167" s="70">
        <f>SUM(D168,D170)</f>
        <v>0</v>
      </c>
      <c r="E167" s="70">
        <f t="shared" ref="E167:R167" si="316">SUM(E168,E170)</f>
        <v>0</v>
      </c>
      <c r="F167" s="70">
        <f t="shared" si="316"/>
        <v>0</v>
      </c>
      <c r="G167" s="70">
        <f t="shared" si="316"/>
        <v>0</v>
      </c>
      <c r="H167" s="70">
        <f t="shared" si="316"/>
        <v>0</v>
      </c>
      <c r="I167" s="70">
        <f t="shared" si="316"/>
        <v>0</v>
      </c>
      <c r="J167" s="70">
        <f t="shared" si="316"/>
        <v>0</v>
      </c>
      <c r="K167" s="70">
        <f t="shared" si="316"/>
        <v>0</v>
      </c>
      <c r="L167" s="70">
        <f t="shared" si="316"/>
        <v>0</v>
      </c>
      <c r="M167" s="70">
        <f t="shared" si="316"/>
        <v>0</v>
      </c>
      <c r="N167" s="70">
        <f t="shared" si="316"/>
        <v>0</v>
      </c>
      <c r="O167" s="70">
        <f t="shared" si="316"/>
        <v>0</v>
      </c>
      <c r="P167" s="70">
        <f t="shared" si="316"/>
        <v>0</v>
      </c>
      <c r="Q167" s="70">
        <f t="shared" si="316"/>
        <v>0</v>
      </c>
      <c r="R167" s="70">
        <f t="shared" si="316"/>
        <v>0</v>
      </c>
      <c r="S167" s="79">
        <f t="shared" ref="S167" si="317">IF(H167&gt;0,(IF((SUM(I167+K167+M167+O167)=0), 1,(H167/SUM(I167+K167+M167+O167)-1))),(IF((SUM(I167+K167+M167+O167)=0), 0,(H167/SUM(I167+K167+M167+O167)-1))))</f>
        <v>0</v>
      </c>
      <c r="T167" s="70" t="s">
        <v>438</v>
      </c>
    </row>
    <row r="168" spans="1:20" ht="63">
      <c r="A168" s="52" t="s">
        <v>387</v>
      </c>
      <c r="B168" s="53" t="s">
        <v>388</v>
      </c>
      <c r="C168" s="54" t="s">
        <v>24</v>
      </c>
      <c r="D168" s="71">
        <f>SUM(D169)</f>
        <v>0</v>
      </c>
      <c r="E168" s="71">
        <f>SUM(E169)</f>
        <v>0</v>
      </c>
      <c r="F168" s="71">
        <f t="shared" ref="F168" si="318">SUM(F169)</f>
        <v>0</v>
      </c>
      <c r="G168" s="71">
        <f t="shared" ref="G168" si="319">SUM(G169)</f>
        <v>0</v>
      </c>
      <c r="H168" s="71">
        <f t="shared" ref="H168" si="320">SUM(H169)</f>
        <v>0</v>
      </c>
      <c r="I168" s="71">
        <f t="shared" ref="I168" si="321">SUM(I169)</f>
        <v>0</v>
      </c>
      <c r="J168" s="71">
        <f t="shared" ref="J168" si="322">SUM(J169)</f>
        <v>0</v>
      </c>
      <c r="K168" s="71">
        <f t="shared" ref="K168" si="323">SUM(K169)</f>
        <v>0</v>
      </c>
      <c r="L168" s="71">
        <f t="shared" ref="L168" si="324">SUM(L169)</f>
        <v>0</v>
      </c>
      <c r="M168" s="71">
        <f t="shared" ref="M168" si="325">SUM(M169)</f>
        <v>0</v>
      </c>
      <c r="N168" s="71">
        <f t="shared" ref="N168" si="326">SUM(N169)</f>
        <v>0</v>
      </c>
      <c r="O168" s="71">
        <f t="shared" ref="O168" si="327">SUM(O169)</f>
        <v>0</v>
      </c>
      <c r="P168" s="71">
        <f t="shared" ref="P168" si="328">SUM(P169)</f>
        <v>0</v>
      </c>
      <c r="Q168" s="71">
        <f t="shared" ref="Q168" si="329">SUM(Q169)</f>
        <v>0</v>
      </c>
      <c r="R168" s="71">
        <f t="shared" ref="R168" si="330">SUM(R169)</f>
        <v>0</v>
      </c>
      <c r="S168" s="77">
        <f t="shared" ref="S168" si="331">IF(H168&gt;0,(IF((SUM(I168+K168+M168+O168)=0), 1,(H168/SUM(I168+K168+M168+O168)-1))),(IF((SUM(I168+K168+M168+O168)=0), 0,(H168/SUM(I168+K168+M168+O168)-1))))</f>
        <v>0</v>
      </c>
      <c r="T168" s="71" t="s">
        <v>438</v>
      </c>
    </row>
    <row r="169" spans="1:20">
      <c r="A169" s="46" t="s">
        <v>25</v>
      </c>
      <c r="B169" s="46" t="s">
        <v>25</v>
      </c>
      <c r="C169" s="46" t="s">
        <v>25</v>
      </c>
      <c r="D169" s="63">
        <v>0</v>
      </c>
      <c r="E169" s="63">
        <v>0</v>
      </c>
      <c r="F169" s="38">
        <f t="shared" ref="F169" si="332">D169-E169</f>
        <v>0</v>
      </c>
      <c r="G169" s="39">
        <f t="shared" ref="G169" si="333">I169+K169+M169+O169</f>
        <v>0</v>
      </c>
      <c r="H169" s="39">
        <f t="shared" ref="H169" si="334">J169+L169+N169+P169</f>
        <v>0</v>
      </c>
      <c r="I169" s="39">
        <v>0</v>
      </c>
      <c r="J169" s="39">
        <v>0</v>
      </c>
      <c r="K169" s="39">
        <v>0</v>
      </c>
      <c r="L169" s="39">
        <v>0</v>
      </c>
      <c r="M169" s="39">
        <v>0</v>
      </c>
      <c r="N169" s="39">
        <v>0</v>
      </c>
      <c r="O169" s="39">
        <v>0</v>
      </c>
      <c r="P169" s="39">
        <v>0</v>
      </c>
      <c r="Q169" s="38">
        <f>F169-H169</f>
        <v>0</v>
      </c>
      <c r="R169" s="40">
        <f t="shared" ref="R169" si="335">H169-(I169+K169+M169+O169)</f>
        <v>0</v>
      </c>
      <c r="S169" s="44">
        <f>IF(H169&gt;0,(IF((SUM(I169+K169+M169+O169)=0), 1,(H169/SUM(I169+K169+M169+O169)-1))),(IF((SUM(I169+K169+M169+O169)=0), 0,(H169/SUM(I169+K169+M169+O169)-1))))</f>
        <v>0</v>
      </c>
      <c r="T169" s="45" t="s">
        <v>439</v>
      </c>
    </row>
    <row r="170" spans="1:20" ht="63">
      <c r="A170" s="52" t="s">
        <v>389</v>
      </c>
      <c r="B170" s="53" t="s">
        <v>390</v>
      </c>
      <c r="C170" s="54" t="s">
        <v>24</v>
      </c>
      <c r="D170" s="71">
        <f>SUM(D171)</f>
        <v>0</v>
      </c>
      <c r="E170" s="71">
        <f>SUM(E171)</f>
        <v>0</v>
      </c>
      <c r="F170" s="71">
        <f t="shared" ref="F170:R170" si="336">SUM(F171)</f>
        <v>0</v>
      </c>
      <c r="G170" s="71">
        <f t="shared" si="336"/>
        <v>0</v>
      </c>
      <c r="H170" s="71">
        <f t="shared" si="336"/>
        <v>0</v>
      </c>
      <c r="I170" s="71">
        <f t="shared" si="336"/>
        <v>0</v>
      </c>
      <c r="J170" s="71">
        <f t="shared" si="336"/>
        <v>0</v>
      </c>
      <c r="K170" s="71">
        <f t="shared" si="336"/>
        <v>0</v>
      </c>
      <c r="L170" s="71">
        <f t="shared" si="336"/>
        <v>0</v>
      </c>
      <c r="M170" s="71">
        <f t="shared" si="336"/>
        <v>0</v>
      </c>
      <c r="N170" s="71">
        <f t="shared" si="336"/>
        <v>0</v>
      </c>
      <c r="O170" s="71">
        <f t="shared" si="336"/>
        <v>0</v>
      </c>
      <c r="P170" s="71">
        <f t="shared" si="336"/>
        <v>0</v>
      </c>
      <c r="Q170" s="71">
        <f t="shared" si="336"/>
        <v>0</v>
      </c>
      <c r="R170" s="71">
        <f t="shared" si="336"/>
        <v>0</v>
      </c>
      <c r="S170" s="77">
        <f t="shared" ref="S170" si="337">IF(H170&gt;0,(IF((SUM(I170+K170+M170+O170)=0), 1,(H170/SUM(I170+K170+M170+O170)-1))),(IF((SUM(I170+K170+M170+O170)=0), 0,(H170/SUM(I170+K170+M170+O170)-1))))</f>
        <v>0</v>
      </c>
      <c r="T170" s="71" t="s">
        <v>438</v>
      </c>
    </row>
    <row r="171" spans="1:20">
      <c r="A171" s="46" t="s">
        <v>25</v>
      </c>
      <c r="B171" s="46" t="s">
        <v>25</v>
      </c>
      <c r="C171" s="46" t="s">
        <v>25</v>
      </c>
      <c r="D171" s="63">
        <v>0</v>
      </c>
      <c r="E171" s="63">
        <v>0</v>
      </c>
      <c r="F171" s="38">
        <f t="shared" si="162"/>
        <v>0</v>
      </c>
      <c r="G171" s="39">
        <f t="shared" ref="G171" si="338">I171+K171+M171+O171</f>
        <v>0</v>
      </c>
      <c r="H171" s="39">
        <f t="shared" ref="H171" si="339">J171+L171+N171+P171</f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>
        <v>0</v>
      </c>
      <c r="Q171" s="38">
        <f>F171-H171</f>
        <v>0</v>
      </c>
      <c r="R171" s="40">
        <f t="shared" ref="R171" si="340">H171-(I171+K171+M171+O171)</f>
        <v>0</v>
      </c>
      <c r="S171" s="44">
        <f>IF(H171&gt;0,(IF((SUM(I171+K171+M171+O171)=0), 1,(H171/SUM(I171+K171+M171+O171)-1))),(IF((SUM(I171+K171+M171+O171)=0), 0,(H171/SUM(I171+K171+M171+O171)-1))))</f>
        <v>0</v>
      </c>
      <c r="T171" s="45" t="s">
        <v>439</v>
      </c>
    </row>
    <row r="172" spans="1:20" ht="47.25">
      <c r="A172" s="49" t="s">
        <v>391</v>
      </c>
      <c r="B172" s="50" t="s">
        <v>392</v>
      </c>
      <c r="C172" s="51" t="s">
        <v>24</v>
      </c>
      <c r="D172" s="70">
        <f>SUM(D173,D178)</f>
        <v>36.630000000000003</v>
      </c>
      <c r="E172" s="70">
        <f t="shared" ref="E172:R172" si="341">SUM(E173,E178)</f>
        <v>0</v>
      </c>
      <c r="F172" s="70">
        <f t="shared" si="341"/>
        <v>36.630000000000003</v>
      </c>
      <c r="G172" s="70">
        <f t="shared" si="341"/>
        <v>0.42399999999999999</v>
      </c>
      <c r="H172" s="70">
        <f t="shared" si="341"/>
        <v>0</v>
      </c>
      <c r="I172" s="70">
        <f t="shared" si="341"/>
        <v>0</v>
      </c>
      <c r="J172" s="70">
        <f t="shared" si="341"/>
        <v>0</v>
      </c>
      <c r="K172" s="70">
        <f t="shared" si="341"/>
        <v>0</v>
      </c>
      <c r="L172" s="70">
        <f t="shared" si="341"/>
        <v>0</v>
      </c>
      <c r="M172" s="70">
        <f t="shared" si="341"/>
        <v>0</v>
      </c>
      <c r="N172" s="70">
        <f t="shared" si="341"/>
        <v>0</v>
      </c>
      <c r="O172" s="70">
        <f t="shared" si="341"/>
        <v>0.42399999999999999</v>
      </c>
      <c r="P172" s="70">
        <f t="shared" si="341"/>
        <v>0</v>
      </c>
      <c r="Q172" s="70">
        <f t="shared" si="341"/>
        <v>36.630000000000003</v>
      </c>
      <c r="R172" s="70">
        <f t="shared" si="341"/>
        <v>0</v>
      </c>
      <c r="S172" s="79">
        <f>IF(H172&gt;0,(IF((SUM(I172+K172)=0), 1,(H172/SUM(I172+K172)-1))),(IF((SUM(I172+K172)=0), 0,(H172/SUM(I172+K172)-1))))</f>
        <v>0</v>
      </c>
      <c r="T172" s="70" t="s">
        <v>438</v>
      </c>
    </row>
    <row r="173" spans="1:20">
      <c r="A173" s="33" t="s">
        <v>393</v>
      </c>
      <c r="B173" s="36" t="s">
        <v>73</v>
      </c>
      <c r="C173" s="35" t="s">
        <v>24</v>
      </c>
      <c r="D173" s="21">
        <f>SUM(D174:D177)</f>
        <v>30.144000000000002</v>
      </c>
      <c r="E173" s="21">
        <f t="shared" ref="E173:R173" si="342">SUM(E174:E177)</f>
        <v>0</v>
      </c>
      <c r="F173" s="21">
        <f t="shared" si="342"/>
        <v>30.144000000000002</v>
      </c>
      <c r="G173" s="21">
        <f t="shared" si="342"/>
        <v>0</v>
      </c>
      <c r="H173" s="21">
        <f t="shared" si="342"/>
        <v>0</v>
      </c>
      <c r="I173" s="21">
        <f t="shared" si="342"/>
        <v>0</v>
      </c>
      <c r="J173" s="21">
        <f t="shared" si="342"/>
        <v>0</v>
      </c>
      <c r="K173" s="21">
        <f t="shared" si="342"/>
        <v>0</v>
      </c>
      <c r="L173" s="21">
        <f t="shared" si="342"/>
        <v>0</v>
      </c>
      <c r="M173" s="21">
        <f t="shared" si="342"/>
        <v>0</v>
      </c>
      <c r="N173" s="21">
        <f t="shared" si="342"/>
        <v>0</v>
      </c>
      <c r="O173" s="21">
        <f t="shared" si="342"/>
        <v>0</v>
      </c>
      <c r="P173" s="21">
        <f t="shared" si="342"/>
        <v>0</v>
      </c>
      <c r="Q173" s="21">
        <f t="shared" si="342"/>
        <v>30.144000000000002</v>
      </c>
      <c r="R173" s="21">
        <f t="shared" si="342"/>
        <v>0</v>
      </c>
      <c r="S173" s="76">
        <f t="shared" ref="S173" si="343">IF(H173&gt;0,(IF((SUM(I173+K173+M173+O173)=0), 1,(H173/SUM(I173+K173+M173+O173)-1))),(IF((SUM(I173+K173+M173+O173)=0), 0,(H173/SUM(I173+K173+M173+O173)-1))))</f>
        <v>0</v>
      </c>
      <c r="T173" s="21" t="s">
        <v>438</v>
      </c>
    </row>
    <row r="174" spans="1:20" ht="47.25">
      <c r="A174" s="28" t="s">
        <v>394</v>
      </c>
      <c r="B174" s="59" t="s">
        <v>169</v>
      </c>
      <c r="C174" s="63" t="s">
        <v>170</v>
      </c>
      <c r="D174" s="63">
        <v>7.28</v>
      </c>
      <c r="E174" s="63">
        <v>0</v>
      </c>
      <c r="F174" s="38">
        <f t="shared" si="162"/>
        <v>7.28</v>
      </c>
      <c r="G174" s="39">
        <f t="shared" ref="G174:G177" si="344">I174+K174+M174+O174</f>
        <v>0</v>
      </c>
      <c r="H174" s="39">
        <f t="shared" ref="H174:H177" si="345">J174+L174+N174+P174</f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  <c r="N174" s="39">
        <v>0</v>
      </c>
      <c r="O174" s="39">
        <v>0</v>
      </c>
      <c r="P174" s="39">
        <v>0</v>
      </c>
      <c r="Q174" s="38">
        <f t="shared" ref="Q174:Q177" si="346">F174-H174</f>
        <v>7.28</v>
      </c>
      <c r="R174" s="40">
        <f t="shared" ref="R174:R177" si="347">H174-(I174+K174+M174+O174)</f>
        <v>0</v>
      </c>
      <c r="S174" s="44">
        <f t="shared" ref="S174:S177" si="348">IF(H174&gt;0,(IF((SUM(I174+K174+M174+O174)=0), 1,(H174/SUM(I174+K174+M174+O174)-1))),(IF((SUM(I174+K174+M174+O174)=0), 0,(H174/SUM(I174+K174+M174+O174)-1))))</f>
        <v>0</v>
      </c>
      <c r="T174" s="45" t="s">
        <v>439</v>
      </c>
    </row>
    <row r="175" spans="1:20" ht="47.25">
      <c r="A175" s="28" t="s">
        <v>395</v>
      </c>
      <c r="B175" s="59" t="s">
        <v>171</v>
      </c>
      <c r="C175" s="58" t="s">
        <v>172</v>
      </c>
      <c r="D175" s="63">
        <v>6.4940000000000007</v>
      </c>
      <c r="E175" s="63">
        <v>0</v>
      </c>
      <c r="F175" s="38">
        <f t="shared" si="162"/>
        <v>6.4940000000000007</v>
      </c>
      <c r="G175" s="39">
        <f t="shared" si="344"/>
        <v>0</v>
      </c>
      <c r="H175" s="39">
        <f t="shared" si="345"/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  <c r="N175" s="39">
        <v>0</v>
      </c>
      <c r="O175" s="39">
        <v>0</v>
      </c>
      <c r="P175" s="39">
        <v>0</v>
      </c>
      <c r="Q175" s="38">
        <f t="shared" si="346"/>
        <v>6.4940000000000007</v>
      </c>
      <c r="R175" s="40">
        <f t="shared" si="347"/>
        <v>0</v>
      </c>
      <c r="S175" s="44">
        <f t="shared" si="348"/>
        <v>0</v>
      </c>
      <c r="T175" s="45" t="s">
        <v>439</v>
      </c>
    </row>
    <row r="176" spans="1:20" ht="47.25">
      <c r="A176" s="28" t="s">
        <v>396</v>
      </c>
      <c r="B176" s="59" t="s">
        <v>173</v>
      </c>
      <c r="C176" s="58" t="s">
        <v>174</v>
      </c>
      <c r="D176" s="63">
        <v>10.186</v>
      </c>
      <c r="E176" s="63">
        <v>0</v>
      </c>
      <c r="F176" s="38">
        <f t="shared" si="162"/>
        <v>10.186</v>
      </c>
      <c r="G176" s="39">
        <f t="shared" si="344"/>
        <v>0</v>
      </c>
      <c r="H176" s="39">
        <f t="shared" si="345"/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>
        <v>0</v>
      </c>
      <c r="Q176" s="38">
        <f t="shared" si="346"/>
        <v>10.186</v>
      </c>
      <c r="R176" s="40">
        <f t="shared" si="347"/>
        <v>0</v>
      </c>
      <c r="S176" s="44">
        <f t="shared" si="348"/>
        <v>0</v>
      </c>
      <c r="T176" s="45" t="s">
        <v>439</v>
      </c>
    </row>
    <row r="177" spans="1:20" ht="47.25">
      <c r="A177" s="28" t="s">
        <v>397</v>
      </c>
      <c r="B177" s="59" t="s">
        <v>398</v>
      </c>
      <c r="C177" s="58" t="s">
        <v>399</v>
      </c>
      <c r="D177" s="63">
        <v>6.1840000000000002</v>
      </c>
      <c r="E177" s="63">
        <v>0</v>
      </c>
      <c r="F177" s="38">
        <f t="shared" si="162"/>
        <v>6.1840000000000002</v>
      </c>
      <c r="G177" s="39">
        <f t="shared" si="344"/>
        <v>0</v>
      </c>
      <c r="H177" s="39">
        <f t="shared" si="345"/>
        <v>0</v>
      </c>
      <c r="I177" s="39">
        <v>0</v>
      </c>
      <c r="J177" s="39">
        <v>0</v>
      </c>
      <c r="K177" s="39">
        <v>0</v>
      </c>
      <c r="L177" s="39">
        <v>0</v>
      </c>
      <c r="M177" s="39">
        <v>0</v>
      </c>
      <c r="N177" s="39">
        <v>0</v>
      </c>
      <c r="O177" s="39">
        <v>0</v>
      </c>
      <c r="P177" s="39">
        <v>0</v>
      </c>
      <c r="Q177" s="38">
        <f t="shared" si="346"/>
        <v>6.1840000000000002</v>
      </c>
      <c r="R177" s="40">
        <f t="shared" si="347"/>
        <v>0</v>
      </c>
      <c r="S177" s="44">
        <f t="shared" si="348"/>
        <v>0</v>
      </c>
      <c r="T177" s="45" t="s">
        <v>439</v>
      </c>
    </row>
    <row r="178" spans="1:20">
      <c r="A178" s="68" t="s">
        <v>400</v>
      </c>
      <c r="B178" s="26" t="s">
        <v>30</v>
      </c>
      <c r="C178" s="19" t="s">
        <v>24</v>
      </c>
      <c r="D178" s="20">
        <f>SUM(D179)</f>
        <v>6.4860000000000007</v>
      </c>
      <c r="E178" s="20">
        <f t="shared" ref="E178:R178" si="349">SUM(E179)</f>
        <v>0</v>
      </c>
      <c r="F178" s="20">
        <f t="shared" si="349"/>
        <v>6.4860000000000007</v>
      </c>
      <c r="G178" s="20">
        <f t="shared" si="349"/>
        <v>0.42399999999999999</v>
      </c>
      <c r="H178" s="20">
        <f t="shared" si="349"/>
        <v>0</v>
      </c>
      <c r="I178" s="20">
        <f t="shared" si="349"/>
        <v>0</v>
      </c>
      <c r="J178" s="20">
        <f t="shared" si="349"/>
        <v>0</v>
      </c>
      <c r="K178" s="20">
        <f t="shared" si="349"/>
        <v>0</v>
      </c>
      <c r="L178" s="20">
        <f t="shared" si="349"/>
        <v>0</v>
      </c>
      <c r="M178" s="20">
        <f t="shared" si="349"/>
        <v>0</v>
      </c>
      <c r="N178" s="20">
        <f t="shared" si="349"/>
        <v>0</v>
      </c>
      <c r="O178" s="20">
        <f t="shared" si="349"/>
        <v>0.42399999999999999</v>
      </c>
      <c r="P178" s="20">
        <f t="shared" si="349"/>
        <v>0</v>
      </c>
      <c r="Q178" s="20">
        <f t="shared" si="349"/>
        <v>6.4860000000000007</v>
      </c>
      <c r="R178" s="20">
        <f t="shared" si="349"/>
        <v>0</v>
      </c>
      <c r="S178" s="78">
        <f>IF(H178&gt;0,(IF((SUM(I178+K178)=0), 1,(H178/SUM(I178+K178)-1))),(IF((SUM(I178+K178)=0), 0,(H178/SUM(I178+K178)-1))))</f>
        <v>0</v>
      </c>
      <c r="T178" s="20" t="s">
        <v>438</v>
      </c>
    </row>
    <row r="179" spans="1:20" ht="63">
      <c r="A179" s="28" t="s">
        <v>401</v>
      </c>
      <c r="B179" s="59" t="s">
        <v>402</v>
      </c>
      <c r="C179" s="30" t="s">
        <v>403</v>
      </c>
      <c r="D179" s="63">
        <v>6.4860000000000007</v>
      </c>
      <c r="E179" s="63">
        <v>0</v>
      </c>
      <c r="F179" s="38">
        <f t="shared" si="162"/>
        <v>6.4860000000000007</v>
      </c>
      <c r="G179" s="39">
        <f t="shared" ref="G179" si="350">I179+K179+M179+O179</f>
        <v>0.42399999999999999</v>
      </c>
      <c r="H179" s="39">
        <f t="shared" ref="H179" si="351">J179+L179+N179+P179</f>
        <v>0</v>
      </c>
      <c r="I179" s="39">
        <v>0</v>
      </c>
      <c r="J179" s="39">
        <v>0</v>
      </c>
      <c r="K179" s="39">
        <v>0</v>
      </c>
      <c r="L179" s="39">
        <v>0</v>
      </c>
      <c r="M179" s="39">
        <v>0</v>
      </c>
      <c r="N179" s="39">
        <v>0</v>
      </c>
      <c r="O179" s="39">
        <v>0.42399999999999999</v>
      </c>
      <c r="P179" s="39">
        <v>0</v>
      </c>
      <c r="Q179" s="38">
        <f>F179-H179</f>
        <v>6.4860000000000007</v>
      </c>
      <c r="R179" s="40">
        <f>H179-(I179+K1799)</f>
        <v>0</v>
      </c>
      <c r="S179" s="44">
        <f>IF(H179&gt;0,(IF((SUM(I179+K179)=0), 1,(H179/SUM(I179+K179)-1))),(IF((SUM(I179+K179)=0), 0,(H179/SUM(I179+K179)-1))))</f>
        <v>0</v>
      </c>
      <c r="T179" s="86" t="s">
        <v>442</v>
      </c>
    </row>
    <row r="180" spans="1:20" ht="47.25">
      <c r="A180" s="49" t="s">
        <v>404</v>
      </c>
      <c r="B180" s="50" t="s">
        <v>405</v>
      </c>
      <c r="C180" s="51" t="s">
        <v>24</v>
      </c>
      <c r="D180" s="70">
        <f>SUM(D181)</f>
        <v>0</v>
      </c>
      <c r="E180" s="70">
        <f t="shared" ref="E180:R180" si="352">SUM(E181)</f>
        <v>0</v>
      </c>
      <c r="F180" s="70">
        <f t="shared" si="352"/>
        <v>0</v>
      </c>
      <c r="G180" s="70">
        <f t="shared" si="352"/>
        <v>0</v>
      </c>
      <c r="H180" s="70">
        <f t="shared" si="352"/>
        <v>0</v>
      </c>
      <c r="I180" s="70">
        <f t="shared" si="352"/>
        <v>0</v>
      </c>
      <c r="J180" s="70">
        <f t="shared" si="352"/>
        <v>0</v>
      </c>
      <c r="K180" s="70">
        <f t="shared" si="352"/>
        <v>0</v>
      </c>
      <c r="L180" s="70">
        <f t="shared" si="352"/>
        <v>0</v>
      </c>
      <c r="M180" s="70">
        <f t="shared" si="352"/>
        <v>0</v>
      </c>
      <c r="N180" s="70">
        <f t="shared" si="352"/>
        <v>0</v>
      </c>
      <c r="O180" s="70">
        <f t="shared" si="352"/>
        <v>0</v>
      </c>
      <c r="P180" s="70">
        <f t="shared" si="352"/>
        <v>0</v>
      </c>
      <c r="Q180" s="70">
        <f t="shared" si="352"/>
        <v>0</v>
      </c>
      <c r="R180" s="70">
        <f t="shared" si="352"/>
        <v>0</v>
      </c>
      <c r="S180" s="79">
        <f t="shared" ref="S180" si="353">IF(H180&gt;0,(IF((SUM(I180+K180+M180+O180)=0), 1,(H180/SUM(I180+K180+M180+O180)-1))),(IF((SUM(I180+K180+M180+O180)=0), 0,(H180/SUM(I180+K180+M180+O180)-1))))</f>
        <v>0</v>
      </c>
      <c r="T180" s="70" t="s">
        <v>438</v>
      </c>
    </row>
    <row r="181" spans="1:20">
      <c r="A181" s="46" t="s">
        <v>25</v>
      </c>
      <c r="B181" s="46" t="s">
        <v>25</v>
      </c>
      <c r="C181" s="46" t="s">
        <v>25</v>
      </c>
      <c r="D181" s="63">
        <v>0</v>
      </c>
      <c r="E181" s="63">
        <v>0</v>
      </c>
      <c r="F181" s="38">
        <f t="shared" si="162"/>
        <v>0</v>
      </c>
      <c r="G181" s="39">
        <f t="shared" ref="G181" si="354">I181+K181+M181+O181</f>
        <v>0</v>
      </c>
      <c r="H181" s="39">
        <f t="shared" ref="H181" si="355">J181+L181+N181+P181</f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>
        <v>0</v>
      </c>
      <c r="Q181" s="38">
        <f>F181-H181</f>
        <v>0</v>
      </c>
      <c r="R181" s="40">
        <f t="shared" ref="R181" si="356">H181-(I181+K181+M181+O181)</f>
        <v>0</v>
      </c>
      <c r="S181" s="44">
        <f>IF(H181&gt;0,(IF((SUM(I181+K181+M181+O181)=0), 1,(H181/SUM(I181+K181+M181+O181)-1))),(IF((SUM(I181+K181+M181+O181)=0), 0,(H181/SUM(I181+K181+M181+O181)-1))))</f>
        <v>0</v>
      </c>
      <c r="T181" s="45" t="s">
        <v>439</v>
      </c>
    </row>
    <row r="182" spans="1:20" ht="31.5">
      <c r="A182" s="49" t="s">
        <v>406</v>
      </c>
      <c r="B182" s="50" t="s">
        <v>407</v>
      </c>
      <c r="C182" s="51" t="s">
        <v>24</v>
      </c>
      <c r="D182" s="70">
        <f>SUM(D183,D199)</f>
        <v>32.552</v>
      </c>
      <c r="E182" s="70">
        <f t="shared" ref="E182:R182" si="357">SUM(E183,E199)</f>
        <v>5.8959999999999999</v>
      </c>
      <c r="F182" s="70">
        <f t="shared" si="357"/>
        <v>26.655999999999999</v>
      </c>
      <c r="G182" s="70">
        <f t="shared" si="357"/>
        <v>5.673</v>
      </c>
      <c r="H182" s="70">
        <f t="shared" si="357"/>
        <v>0</v>
      </c>
      <c r="I182" s="70">
        <f t="shared" si="357"/>
        <v>0</v>
      </c>
      <c r="J182" s="70">
        <f t="shared" si="357"/>
        <v>0</v>
      </c>
      <c r="K182" s="70">
        <f t="shared" si="357"/>
        <v>0.1</v>
      </c>
      <c r="L182" s="70">
        <f t="shared" si="357"/>
        <v>0</v>
      </c>
      <c r="M182" s="70">
        <f t="shared" si="357"/>
        <v>0</v>
      </c>
      <c r="N182" s="70">
        <f t="shared" si="357"/>
        <v>0</v>
      </c>
      <c r="O182" s="70">
        <f t="shared" si="357"/>
        <v>5.5730000000000004</v>
      </c>
      <c r="P182" s="70">
        <f t="shared" si="357"/>
        <v>0</v>
      </c>
      <c r="Q182" s="70">
        <f t="shared" si="357"/>
        <v>26.655999999999999</v>
      </c>
      <c r="R182" s="70">
        <f t="shared" si="357"/>
        <v>-0.1</v>
      </c>
      <c r="S182" s="79">
        <f>IF(H182&gt;0,(IF((SUM(I182+K182)=0), 1,(H182/SUM(I182+K182)-1))),(IF((SUM(I182+K182)=0), 0,(H182/SUM(I182+K182)-1))))</f>
        <v>-1</v>
      </c>
      <c r="T182" s="70" t="s">
        <v>438</v>
      </c>
    </row>
    <row r="183" spans="1:20">
      <c r="A183" s="52" t="s">
        <v>408</v>
      </c>
      <c r="B183" s="53" t="s">
        <v>409</v>
      </c>
      <c r="C183" s="54" t="s">
        <v>24</v>
      </c>
      <c r="D183" s="71">
        <f>SUM(D184,D194)</f>
        <v>1.5169999999999999</v>
      </c>
      <c r="E183" s="71">
        <f t="shared" ref="E183:R183" si="358">SUM(E184,E194)</f>
        <v>1.0629999999999999</v>
      </c>
      <c r="F183" s="71">
        <f t="shared" si="358"/>
        <v>0.45399999999999996</v>
      </c>
      <c r="G183" s="71">
        <f t="shared" si="358"/>
        <v>0.45399999999999996</v>
      </c>
      <c r="H183" s="71">
        <f t="shared" si="358"/>
        <v>0</v>
      </c>
      <c r="I183" s="71">
        <f t="shared" si="358"/>
        <v>0</v>
      </c>
      <c r="J183" s="71">
        <f t="shared" si="358"/>
        <v>0</v>
      </c>
      <c r="K183" s="71">
        <f t="shared" si="358"/>
        <v>0.1</v>
      </c>
      <c r="L183" s="71">
        <f t="shared" si="358"/>
        <v>0</v>
      </c>
      <c r="M183" s="71">
        <f t="shared" si="358"/>
        <v>0</v>
      </c>
      <c r="N183" s="71">
        <f t="shared" si="358"/>
        <v>0</v>
      </c>
      <c r="O183" s="71">
        <f t="shared" si="358"/>
        <v>0.35399999999999998</v>
      </c>
      <c r="P183" s="71">
        <f t="shared" si="358"/>
        <v>0</v>
      </c>
      <c r="Q183" s="71">
        <f t="shared" si="358"/>
        <v>0.45399999999999996</v>
      </c>
      <c r="R183" s="71">
        <f t="shared" si="358"/>
        <v>-0.1</v>
      </c>
      <c r="S183" s="77">
        <f>IF(H183&gt;0,(IF((SUM(I183+K183)=0), 1,(H183/SUM(I183+K183)-1))),(IF((SUM(I183+K183)=0), 0,(H183/SUM(I183+K183)-1))))</f>
        <v>-1</v>
      </c>
      <c r="T183" s="71" t="s">
        <v>438</v>
      </c>
    </row>
    <row r="184" spans="1:20">
      <c r="A184" s="25" t="s">
        <v>410</v>
      </c>
      <c r="B184" s="26" t="s">
        <v>30</v>
      </c>
      <c r="C184" s="19" t="s">
        <v>24</v>
      </c>
      <c r="D184" s="20">
        <f>SUM(D185:D193)</f>
        <v>0.51500000000000001</v>
      </c>
      <c r="E184" s="20">
        <f t="shared" ref="E184:R184" si="359">SUM(E185:E193)</f>
        <v>6.0999999999999999E-2</v>
      </c>
      <c r="F184" s="20">
        <f t="shared" si="359"/>
        <v>0.45399999999999996</v>
      </c>
      <c r="G184" s="20">
        <f t="shared" si="359"/>
        <v>0.45399999999999996</v>
      </c>
      <c r="H184" s="20">
        <f t="shared" si="359"/>
        <v>0</v>
      </c>
      <c r="I184" s="20">
        <f t="shared" si="359"/>
        <v>0</v>
      </c>
      <c r="J184" s="20">
        <f t="shared" si="359"/>
        <v>0</v>
      </c>
      <c r="K184" s="20">
        <f t="shared" si="359"/>
        <v>0.1</v>
      </c>
      <c r="L184" s="20">
        <f t="shared" si="359"/>
        <v>0</v>
      </c>
      <c r="M184" s="20">
        <f t="shared" si="359"/>
        <v>0</v>
      </c>
      <c r="N184" s="20">
        <f t="shared" si="359"/>
        <v>0</v>
      </c>
      <c r="O184" s="20">
        <f t="shared" si="359"/>
        <v>0.35399999999999998</v>
      </c>
      <c r="P184" s="20">
        <f t="shared" si="359"/>
        <v>0</v>
      </c>
      <c r="Q184" s="20">
        <f t="shared" si="359"/>
        <v>0.45399999999999996</v>
      </c>
      <c r="R184" s="20">
        <f t="shared" si="359"/>
        <v>-0.1</v>
      </c>
      <c r="S184" s="78">
        <f>IF(H184&gt;0,(IF((SUM(I184+K184)=0), 1,(H184/SUM(I184+K184)-1))),(IF((SUM(I184+K184)=0), 0,(H184/SUM(I184+K184)-1))))</f>
        <v>-1</v>
      </c>
      <c r="T184" s="20" t="s">
        <v>438</v>
      </c>
    </row>
    <row r="185" spans="1:20" ht="31.5">
      <c r="A185" s="69" t="s">
        <v>411</v>
      </c>
      <c r="B185" s="32" t="s">
        <v>125</v>
      </c>
      <c r="C185" s="30" t="s">
        <v>126</v>
      </c>
      <c r="D185" s="63">
        <v>2.5999999999999999E-2</v>
      </c>
      <c r="E185" s="63">
        <v>2.5999999999999999E-2</v>
      </c>
      <c r="F185" s="38">
        <f t="shared" si="162"/>
        <v>0</v>
      </c>
      <c r="G185" s="39">
        <f t="shared" ref="G185:G193" si="360">I185+K185+M185+O185</f>
        <v>0</v>
      </c>
      <c r="H185" s="39">
        <f t="shared" ref="H185:H193" si="361">J185+L185+N185+P185</f>
        <v>0</v>
      </c>
      <c r="I185" s="39">
        <v>0</v>
      </c>
      <c r="J185" s="39">
        <v>0</v>
      </c>
      <c r="K185" s="39">
        <v>0</v>
      </c>
      <c r="L185" s="39">
        <v>0</v>
      </c>
      <c r="M185" s="39">
        <v>0</v>
      </c>
      <c r="N185" s="39">
        <v>0</v>
      </c>
      <c r="O185" s="39">
        <v>0</v>
      </c>
      <c r="P185" s="39">
        <v>0</v>
      </c>
      <c r="Q185" s="38">
        <f t="shared" ref="Q185:Q193" si="362">F185-H185</f>
        <v>0</v>
      </c>
      <c r="R185" s="40">
        <f t="shared" ref="R185:R193" si="363">H185-(I185+K185+M185+O185)</f>
        <v>0</v>
      </c>
      <c r="S185" s="44">
        <f t="shared" ref="S185:S194" si="364">IF(H185&gt;0,(IF((SUM(I185+K185+M185+O185)=0), 1,(H185/SUM(I185+K185+M185+O185)-1))),(IF((SUM(I185+K185+M185+O185)=0), 0,(H185/SUM(I185+K185+M185+O185)-1))))</f>
        <v>0</v>
      </c>
      <c r="T185" s="45" t="s">
        <v>439</v>
      </c>
    </row>
    <row r="186" spans="1:20" ht="31.5">
      <c r="A186" s="69" t="s">
        <v>412</v>
      </c>
      <c r="B186" s="32" t="s">
        <v>127</v>
      </c>
      <c r="C186" s="30" t="s">
        <v>128</v>
      </c>
      <c r="D186" s="63">
        <v>0</v>
      </c>
      <c r="E186" s="63">
        <v>0</v>
      </c>
      <c r="F186" s="38">
        <f t="shared" si="162"/>
        <v>0</v>
      </c>
      <c r="G186" s="39">
        <f t="shared" si="360"/>
        <v>0</v>
      </c>
      <c r="H186" s="39">
        <f t="shared" si="361"/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  <c r="O186" s="39">
        <v>0</v>
      </c>
      <c r="P186" s="39">
        <v>0</v>
      </c>
      <c r="Q186" s="38">
        <f t="shared" si="362"/>
        <v>0</v>
      </c>
      <c r="R186" s="40">
        <f t="shared" si="363"/>
        <v>0</v>
      </c>
      <c r="S186" s="44">
        <f t="shared" si="364"/>
        <v>0</v>
      </c>
      <c r="T186" s="45" t="s">
        <v>439</v>
      </c>
    </row>
    <row r="187" spans="1:20">
      <c r="A187" s="69" t="s">
        <v>413</v>
      </c>
      <c r="B187" s="32" t="s">
        <v>129</v>
      </c>
      <c r="C187" s="30" t="s">
        <v>130</v>
      </c>
      <c r="D187" s="63">
        <v>3.5000000000000003E-2</v>
      </c>
      <c r="E187" s="63">
        <v>3.5000000000000003E-2</v>
      </c>
      <c r="F187" s="38">
        <f t="shared" si="162"/>
        <v>0</v>
      </c>
      <c r="G187" s="39">
        <f t="shared" si="360"/>
        <v>0</v>
      </c>
      <c r="H187" s="39">
        <f t="shared" si="361"/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  <c r="N187" s="39">
        <v>0</v>
      </c>
      <c r="O187" s="39">
        <v>0</v>
      </c>
      <c r="P187" s="39">
        <v>0</v>
      </c>
      <c r="Q187" s="38">
        <f t="shared" si="362"/>
        <v>0</v>
      </c>
      <c r="R187" s="40">
        <f t="shared" si="363"/>
        <v>0</v>
      </c>
      <c r="S187" s="44">
        <f t="shared" si="364"/>
        <v>0</v>
      </c>
      <c r="T187" s="45" t="s">
        <v>439</v>
      </c>
    </row>
    <row r="188" spans="1:20" ht="31.5">
      <c r="A188" s="69" t="s">
        <v>414</v>
      </c>
      <c r="B188" s="32" t="s">
        <v>131</v>
      </c>
      <c r="C188" s="30" t="s">
        <v>132</v>
      </c>
      <c r="D188" s="63">
        <v>0</v>
      </c>
      <c r="E188" s="63">
        <v>0</v>
      </c>
      <c r="F188" s="38">
        <f t="shared" si="162"/>
        <v>0</v>
      </c>
      <c r="G188" s="39">
        <f t="shared" si="360"/>
        <v>0</v>
      </c>
      <c r="H188" s="39">
        <f t="shared" si="361"/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>
        <v>0</v>
      </c>
      <c r="Q188" s="38">
        <f t="shared" si="362"/>
        <v>0</v>
      </c>
      <c r="R188" s="40">
        <f t="shared" si="363"/>
        <v>0</v>
      </c>
      <c r="S188" s="44">
        <f t="shared" si="364"/>
        <v>0</v>
      </c>
      <c r="T188" s="45" t="s">
        <v>439</v>
      </c>
    </row>
    <row r="189" spans="1:20" ht="31.5">
      <c r="A189" s="69" t="s">
        <v>415</v>
      </c>
      <c r="B189" s="32" t="s">
        <v>133</v>
      </c>
      <c r="C189" s="30" t="s">
        <v>134</v>
      </c>
      <c r="D189" s="63">
        <v>0.35399999999999998</v>
      </c>
      <c r="E189" s="63">
        <v>0</v>
      </c>
      <c r="F189" s="38">
        <f t="shared" si="162"/>
        <v>0.35399999999999998</v>
      </c>
      <c r="G189" s="39">
        <f t="shared" si="360"/>
        <v>0.35399999999999998</v>
      </c>
      <c r="H189" s="39">
        <f t="shared" si="361"/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0.35399999999999998</v>
      </c>
      <c r="P189" s="39">
        <v>0</v>
      </c>
      <c r="Q189" s="38">
        <f t="shared" si="362"/>
        <v>0.35399999999999998</v>
      </c>
      <c r="R189" s="40">
        <f>H189-(I189+K189)</f>
        <v>0</v>
      </c>
      <c r="S189" s="44">
        <f>IF(H189&gt;0,(IF((SUM(I189+K189)=0), 1,(H189/SUM(I189+K189)-1))),(IF((SUM(I189+K189)=0), 0,(H189/SUM(I189+K189)-1))))</f>
        <v>0</v>
      </c>
      <c r="T189" s="45" t="s">
        <v>442</v>
      </c>
    </row>
    <row r="190" spans="1:20" ht="47.25">
      <c r="A190" s="69" t="s">
        <v>416</v>
      </c>
      <c r="B190" s="32" t="s">
        <v>135</v>
      </c>
      <c r="C190" s="30" t="s">
        <v>136</v>
      </c>
      <c r="D190" s="63">
        <v>0</v>
      </c>
      <c r="E190" s="63">
        <v>0</v>
      </c>
      <c r="F190" s="38">
        <f t="shared" si="162"/>
        <v>0</v>
      </c>
      <c r="G190" s="39">
        <f t="shared" si="360"/>
        <v>0</v>
      </c>
      <c r="H190" s="39">
        <f t="shared" si="361"/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  <c r="N190" s="39">
        <v>0</v>
      </c>
      <c r="O190" s="39">
        <v>0</v>
      </c>
      <c r="P190" s="39">
        <v>0</v>
      </c>
      <c r="Q190" s="38">
        <f t="shared" si="362"/>
        <v>0</v>
      </c>
      <c r="R190" s="40">
        <f t="shared" si="363"/>
        <v>0</v>
      </c>
      <c r="S190" s="44">
        <f t="shared" si="364"/>
        <v>0</v>
      </c>
      <c r="T190" s="45" t="s">
        <v>439</v>
      </c>
    </row>
    <row r="191" spans="1:20" ht="48.75" customHeight="1">
      <c r="A191" s="117" t="s">
        <v>417</v>
      </c>
      <c r="B191" s="118" t="s">
        <v>137</v>
      </c>
      <c r="C191" s="119" t="s">
        <v>138</v>
      </c>
      <c r="D191" s="120">
        <v>0.1</v>
      </c>
      <c r="E191" s="120">
        <v>0</v>
      </c>
      <c r="F191" s="121">
        <f t="shared" si="162"/>
        <v>0.1</v>
      </c>
      <c r="G191" s="122">
        <f t="shared" si="360"/>
        <v>0.1</v>
      </c>
      <c r="H191" s="122">
        <f t="shared" si="361"/>
        <v>0</v>
      </c>
      <c r="I191" s="122">
        <v>0</v>
      </c>
      <c r="J191" s="122">
        <v>0</v>
      </c>
      <c r="K191" s="122">
        <v>0.1</v>
      </c>
      <c r="L191" s="120">
        <v>0</v>
      </c>
      <c r="M191" s="122">
        <v>0</v>
      </c>
      <c r="N191" s="122">
        <v>0</v>
      </c>
      <c r="O191" s="122">
        <v>0</v>
      </c>
      <c r="P191" s="122">
        <v>0</v>
      </c>
      <c r="Q191" s="121">
        <f t="shared" si="362"/>
        <v>0.1</v>
      </c>
      <c r="R191" s="123">
        <f>H191-(I191+K191)</f>
        <v>-0.1</v>
      </c>
      <c r="S191" s="124">
        <f>IF(H191&gt;0,(IF((SUM(I191+K191)=0), 1,(H191/SUM(I191+K191)-1))),(IF((SUM(I191+K191)=0), 0,(H191/SUM(I191+K191)-1))))</f>
        <v>-1</v>
      </c>
      <c r="T191" s="125" t="s">
        <v>443</v>
      </c>
    </row>
    <row r="192" spans="1:20" ht="31.5">
      <c r="A192" s="69" t="s">
        <v>418</v>
      </c>
      <c r="B192" s="32" t="s">
        <v>139</v>
      </c>
      <c r="C192" s="30" t="s">
        <v>140</v>
      </c>
      <c r="D192" s="63">
        <v>0</v>
      </c>
      <c r="E192" s="63">
        <v>0</v>
      </c>
      <c r="F192" s="38">
        <f t="shared" si="162"/>
        <v>0</v>
      </c>
      <c r="G192" s="39">
        <f t="shared" si="360"/>
        <v>0</v>
      </c>
      <c r="H192" s="39">
        <f t="shared" si="361"/>
        <v>0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  <c r="N192" s="39">
        <v>0</v>
      </c>
      <c r="O192" s="39">
        <v>0</v>
      </c>
      <c r="P192" s="39">
        <v>0</v>
      </c>
      <c r="Q192" s="38">
        <f t="shared" si="362"/>
        <v>0</v>
      </c>
      <c r="R192" s="40">
        <f t="shared" si="363"/>
        <v>0</v>
      </c>
      <c r="S192" s="44">
        <f t="shared" si="364"/>
        <v>0</v>
      </c>
      <c r="T192" s="45" t="s">
        <v>439</v>
      </c>
    </row>
    <row r="193" spans="1:20">
      <c r="A193" s="69" t="s">
        <v>419</v>
      </c>
      <c r="B193" s="29" t="s">
        <v>141</v>
      </c>
      <c r="C193" s="63" t="s">
        <v>142</v>
      </c>
      <c r="D193" s="63">
        <v>0</v>
      </c>
      <c r="E193" s="63">
        <v>0</v>
      </c>
      <c r="F193" s="38">
        <f t="shared" si="162"/>
        <v>0</v>
      </c>
      <c r="G193" s="39">
        <f t="shared" si="360"/>
        <v>0</v>
      </c>
      <c r="H193" s="39">
        <f t="shared" si="361"/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  <c r="N193" s="39">
        <v>0</v>
      </c>
      <c r="O193" s="39">
        <v>0</v>
      </c>
      <c r="P193" s="39">
        <v>0</v>
      </c>
      <c r="Q193" s="38">
        <f t="shared" si="362"/>
        <v>0</v>
      </c>
      <c r="R193" s="40">
        <f t="shared" si="363"/>
        <v>0</v>
      </c>
      <c r="S193" s="44">
        <f t="shared" si="364"/>
        <v>0</v>
      </c>
      <c r="T193" s="45" t="s">
        <v>439</v>
      </c>
    </row>
    <row r="194" spans="1:20">
      <c r="A194" s="33" t="s">
        <v>420</v>
      </c>
      <c r="B194" s="36" t="s">
        <v>73</v>
      </c>
      <c r="C194" s="35" t="s">
        <v>24</v>
      </c>
      <c r="D194" s="21">
        <f>SUM(D195:D198)</f>
        <v>1.002</v>
      </c>
      <c r="E194" s="21">
        <f t="shared" ref="E194:R194" si="365">SUM(E195:E198)</f>
        <v>1.002</v>
      </c>
      <c r="F194" s="21">
        <f t="shared" si="365"/>
        <v>0</v>
      </c>
      <c r="G194" s="21">
        <f t="shared" si="365"/>
        <v>0</v>
      </c>
      <c r="H194" s="21">
        <f t="shared" si="365"/>
        <v>0</v>
      </c>
      <c r="I194" s="21">
        <f t="shared" si="365"/>
        <v>0</v>
      </c>
      <c r="J194" s="21">
        <f t="shared" si="365"/>
        <v>0</v>
      </c>
      <c r="K194" s="21">
        <f t="shared" si="365"/>
        <v>0</v>
      </c>
      <c r="L194" s="21">
        <f t="shared" si="365"/>
        <v>0</v>
      </c>
      <c r="M194" s="21">
        <f t="shared" si="365"/>
        <v>0</v>
      </c>
      <c r="N194" s="21">
        <f t="shared" si="365"/>
        <v>0</v>
      </c>
      <c r="O194" s="21">
        <f t="shared" si="365"/>
        <v>0</v>
      </c>
      <c r="P194" s="21">
        <f t="shared" si="365"/>
        <v>0</v>
      </c>
      <c r="Q194" s="21">
        <f t="shared" si="365"/>
        <v>0</v>
      </c>
      <c r="R194" s="21">
        <f t="shared" si="365"/>
        <v>0</v>
      </c>
      <c r="S194" s="76">
        <f t="shared" si="364"/>
        <v>0</v>
      </c>
      <c r="T194" s="21" t="s">
        <v>438</v>
      </c>
    </row>
    <row r="195" spans="1:20" ht="47.25">
      <c r="A195" s="69" t="s">
        <v>421</v>
      </c>
      <c r="B195" s="32" t="s">
        <v>143</v>
      </c>
      <c r="C195" s="30" t="s">
        <v>144</v>
      </c>
      <c r="D195" s="63">
        <v>0.20200000000000001</v>
      </c>
      <c r="E195" s="63">
        <v>0.20200000000000001</v>
      </c>
      <c r="F195" s="38">
        <f t="shared" si="162"/>
        <v>0</v>
      </c>
      <c r="G195" s="39">
        <f t="shared" ref="G195:G198" si="366">I195+K195+M195+O195</f>
        <v>0</v>
      </c>
      <c r="H195" s="39">
        <f t="shared" ref="H195:H198" si="367">J195+L195+N195+P195</f>
        <v>0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  <c r="N195" s="39">
        <v>0</v>
      </c>
      <c r="O195" s="39">
        <v>0</v>
      </c>
      <c r="P195" s="39">
        <v>0</v>
      </c>
      <c r="Q195" s="38">
        <f t="shared" ref="Q195:Q198" si="368">F195-H195</f>
        <v>0</v>
      </c>
      <c r="R195" s="40">
        <f t="shared" ref="R195:R198" si="369">H195-(I195+K195+M195+O195)</f>
        <v>0</v>
      </c>
      <c r="S195" s="44">
        <f t="shared" ref="S195:S198" si="370">IF(H195&gt;0,(IF((SUM(I195+K195+M195+O195)=0), 1,(H195/SUM(I195+K195+M195+O195)-1))),(IF((SUM(I195+K195+M195+O195)=0), 0,(H195/SUM(I195+K195+M195+O195)-1))))</f>
        <v>0</v>
      </c>
      <c r="T195" s="45" t="s">
        <v>439</v>
      </c>
    </row>
    <row r="196" spans="1:20">
      <c r="A196" s="69" t="s">
        <v>422</v>
      </c>
      <c r="B196" s="32" t="s">
        <v>145</v>
      </c>
      <c r="C196" s="30" t="s">
        <v>146</v>
      </c>
      <c r="D196" s="63">
        <v>0.51500000000000001</v>
      </c>
      <c r="E196" s="63">
        <v>0.51500000000000001</v>
      </c>
      <c r="F196" s="38">
        <f t="shared" si="162"/>
        <v>0</v>
      </c>
      <c r="G196" s="39">
        <f t="shared" si="366"/>
        <v>0</v>
      </c>
      <c r="H196" s="39">
        <f t="shared" si="367"/>
        <v>0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  <c r="N196" s="39">
        <v>0</v>
      </c>
      <c r="O196" s="39">
        <v>0</v>
      </c>
      <c r="P196" s="39">
        <v>0</v>
      </c>
      <c r="Q196" s="38">
        <f t="shared" si="368"/>
        <v>0</v>
      </c>
      <c r="R196" s="40">
        <f t="shared" si="369"/>
        <v>0</v>
      </c>
      <c r="S196" s="44">
        <f t="shared" si="370"/>
        <v>0</v>
      </c>
      <c r="T196" s="45" t="s">
        <v>439</v>
      </c>
    </row>
    <row r="197" spans="1:20" ht="47.25">
      <c r="A197" s="69" t="s">
        <v>423</v>
      </c>
      <c r="B197" s="32" t="s">
        <v>147</v>
      </c>
      <c r="C197" s="30" t="s">
        <v>148</v>
      </c>
      <c r="D197" s="63">
        <v>0.12</v>
      </c>
      <c r="E197" s="63">
        <v>0.12</v>
      </c>
      <c r="F197" s="38">
        <f t="shared" si="162"/>
        <v>0</v>
      </c>
      <c r="G197" s="39">
        <f t="shared" si="366"/>
        <v>0</v>
      </c>
      <c r="H197" s="39">
        <f t="shared" si="367"/>
        <v>0</v>
      </c>
      <c r="I197" s="39">
        <v>0</v>
      </c>
      <c r="J197" s="39">
        <v>0</v>
      </c>
      <c r="K197" s="39">
        <v>0</v>
      </c>
      <c r="L197" s="39">
        <v>0</v>
      </c>
      <c r="M197" s="39">
        <v>0</v>
      </c>
      <c r="N197" s="39">
        <v>0</v>
      </c>
      <c r="O197" s="39">
        <v>0</v>
      </c>
      <c r="P197" s="39">
        <v>0</v>
      </c>
      <c r="Q197" s="38">
        <f t="shared" si="368"/>
        <v>0</v>
      </c>
      <c r="R197" s="40">
        <f t="shared" si="369"/>
        <v>0</v>
      </c>
      <c r="S197" s="44">
        <f t="shared" si="370"/>
        <v>0</v>
      </c>
      <c r="T197" s="45" t="s">
        <v>439</v>
      </c>
    </row>
    <row r="198" spans="1:20">
      <c r="A198" s="69" t="s">
        <v>424</v>
      </c>
      <c r="B198" s="32" t="s">
        <v>149</v>
      </c>
      <c r="C198" s="30" t="s">
        <v>150</v>
      </c>
      <c r="D198" s="63">
        <v>0.16500000000000001</v>
      </c>
      <c r="E198" s="63">
        <v>0.16500000000000001</v>
      </c>
      <c r="F198" s="38">
        <f t="shared" si="162"/>
        <v>0</v>
      </c>
      <c r="G198" s="39">
        <f t="shared" si="366"/>
        <v>0</v>
      </c>
      <c r="H198" s="39">
        <f t="shared" si="367"/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  <c r="N198" s="39">
        <v>0</v>
      </c>
      <c r="O198" s="39">
        <v>0</v>
      </c>
      <c r="P198" s="39">
        <v>0</v>
      </c>
      <c r="Q198" s="38">
        <f t="shared" si="368"/>
        <v>0</v>
      </c>
      <c r="R198" s="40">
        <f t="shared" si="369"/>
        <v>0</v>
      </c>
      <c r="S198" s="44">
        <f t="shared" si="370"/>
        <v>0</v>
      </c>
      <c r="T198" s="45" t="s">
        <v>439</v>
      </c>
    </row>
    <row r="199" spans="1:20">
      <c r="A199" s="52" t="s">
        <v>425</v>
      </c>
      <c r="B199" s="53" t="s">
        <v>151</v>
      </c>
      <c r="C199" s="54" t="s">
        <v>24</v>
      </c>
      <c r="D199" s="71">
        <f>SUM(D200,D206)</f>
        <v>31.035</v>
      </c>
      <c r="E199" s="71">
        <f t="shared" ref="E199:R199" si="371">SUM(E200,E206)</f>
        <v>4.8330000000000002</v>
      </c>
      <c r="F199" s="71">
        <f t="shared" si="371"/>
        <v>26.201999999999998</v>
      </c>
      <c r="G199" s="71">
        <f t="shared" si="371"/>
        <v>5.2190000000000003</v>
      </c>
      <c r="H199" s="71">
        <f t="shared" si="371"/>
        <v>0</v>
      </c>
      <c r="I199" s="71">
        <f t="shared" si="371"/>
        <v>0</v>
      </c>
      <c r="J199" s="71">
        <f t="shared" si="371"/>
        <v>0</v>
      </c>
      <c r="K199" s="71">
        <f t="shared" si="371"/>
        <v>0</v>
      </c>
      <c r="L199" s="71">
        <f t="shared" si="371"/>
        <v>0</v>
      </c>
      <c r="M199" s="71">
        <f t="shared" si="371"/>
        <v>0</v>
      </c>
      <c r="N199" s="71">
        <f t="shared" si="371"/>
        <v>0</v>
      </c>
      <c r="O199" s="71">
        <f t="shared" si="371"/>
        <v>5.2190000000000003</v>
      </c>
      <c r="P199" s="71">
        <f t="shared" si="371"/>
        <v>0</v>
      </c>
      <c r="Q199" s="71">
        <f t="shared" si="371"/>
        <v>26.201999999999998</v>
      </c>
      <c r="R199" s="71">
        <f t="shared" si="371"/>
        <v>0</v>
      </c>
      <c r="S199" s="77">
        <f>IF(H199&gt;0,(IF((SUM(I199+K199)=0), 1,(H199/SUM(I199+K199)-1))),(IF((SUM(I199+K199)=0), 0,(H199/SUM(I199+K199)-1))))</f>
        <v>0</v>
      </c>
      <c r="T199" s="71" t="s">
        <v>438</v>
      </c>
    </row>
    <row r="200" spans="1:20">
      <c r="A200" s="31" t="s">
        <v>426</v>
      </c>
      <c r="B200" s="26" t="s">
        <v>30</v>
      </c>
      <c r="C200" s="19" t="s">
        <v>24</v>
      </c>
      <c r="D200" s="20">
        <f>SUM(D201:D205)</f>
        <v>17.393000000000001</v>
      </c>
      <c r="E200" s="20">
        <f t="shared" ref="E200:R200" si="372">SUM(E201:E205)</f>
        <v>4.8330000000000002</v>
      </c>
      <c r="F200" s="20">
        <f t="shared" si="372"/>
        <v>12.559999999999999</v>
      </c>
      <c r="G200" s="20">
        <f t="shared" si="372"/>
        <v>0</v>
      </c>
      <c r="H200" s="20">
        <f t="shared" si="372"/>
        <v>0</v>
      </c>
      <c r="I200" s="20">
        <f t="shared" si="372"/>
        <v>0</v>
      </c>
      <c r="J200" s="20">
        <f t="shared" si="372"/>
        <v>0</v>
      </c>
      <c r="K200" s="20">
        <f t="shared" si="372"/>
        <v>0</v>
      </c>
      <c r="L200" s="20">
        <f t="shared" si="372"/>
        <v>0</v>
      </c>
      <c r="M200" s="20">
        <f t="shared" si="372"/>
        <v>0</v>
      </c>
      <c r="N200" s="20">
        <f t="shared" si="372"/>
        <v>0</v>
      </c>
      <c r="O200" s="20">
        <f t="shared" si="372"/>
        <v>0</v>
      </c>
      <c r="P200" s="20">
        <f t="shared" si="372"/>
        <v>0</v>
      </c>
      <c r="Q200" s="20">
        <f t="shared" si="372"/>
        <v>12.559999999999999</v>
      </c>
      <c r="R200" s="20">
        <f t="shared" si="372"/>
        <v>0</v>
      </c>
      <c r="S200" s="78">
        <f t="shared" ref="S200:S205" si="373">IF(H200&gt;0,(IF((SUM(I200+K200+M200+O200)=0), 1,(H200/SUM(I200+K200+M200+O200)-1))),(IF((SUM(I200+K200+M200+O200)=0), 0,(H200/SUM(I200+K200+M200+O200)-1))))</f>
        <v>0</v>
      </c>
      <c r="T200" s="20" t="s">
        <v>438</v>
      </c>
    </row>
    <row r="201" spans="1:20">
      <c r="A201" s="28" t="s">
        <v>427</v>
      </c>
      <c r="B201" s="32" t="s">
        <v>152</v>
      </c>
      <c r="C201" s="30" t="s">
        <v>153</v>
      </c>
      <c r="D201" s="63">
        <v>1.419</v>
      </c>
      <c r="E201" s="63">
        <f>0.709+0.71</f>
        <v>1.419</v>
      </c>
      <c r="F201" s="38">
        <f t="shared" si="162"/>
        <v>0</v>
      </c>
      <c r="G201" s="39">
        <f t="shared" ref="G201:G205" si="374">I201+K201+M201+O201</f>
        <v>0</v>
      </c>
      <c r="H201" s="39">
        <f t="shared" ref="H201:H205" si="375">J201+L201+N201+P201</f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  <c r="N201" s="39">
        <v>0</v>
      </c>
      <c r="O201" s="39">
        <v>0</v>
      </c>
      <c r="P201" s="39">
        <v>0</v>
      </c>
      <c r="Q201" s="38">
        <f t="shared" ref="Q201:Q205" si="376">F201-H201</f>
        <v>0</v>
      </c>
      <c r="R201" s="40">
        <f t="shared" ref="R201:R205" si="377">H201-(I201+K201+M201+O201)</f>
        <v>0</v>
      </c>
      <c r="S201" s="44">
        <f t="shared" si="373"/>
        <v>0</v>
      </c>
      <c r="T201" s="45" t="s">
        <v>439</v>
      </c>
    </row>
    <row r="202" spans="1:20">
      <c r="A202" s="28" t="s">
        <v>428</v>
      </c>
      <c r="B202" s="32" t="s">
        <v>154</v>
      </c>
      <c r="C202" s="30" t="s">
        <v>155</v>
      </c>
      <c r="D202" s="63">
        <v>3.4140000000000001</v>
      </c>
      <c r="E202" s="63">
        <v>3.4140000000000001</v>
      </c>
      <c r="F202" s="38">
        <f t="shared" si="162"/>
        <v>0</v>
      </c>
      <c r="G202" s="39">
        <f t="shared" si="374"/>
        <v>0</v>
      </c>
      <c r="H202" s="39">
        <f t="shared" si="375"/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9">
        <v>0</v>
      </c>
      <c r="O202" s="39">
        <v>0</v>
      </c>
      <c r="P202" s="39">
        <v>0</v>
      </c>
      <c r="Q202" s="38">
        <f t="shared" si="376"/>
        <v>0</v>
      </c>
      <c r="R202" s="40">
        <f t="shared" si="377"/>
        <v>0</v>
      </c>
      <c r="S202" s="44">
        <f t="shared" si="373"/>
        <v>0</v>
      </c>
      <c r="T202" s="45" t="s">
        <v>439</v>
      </c>
    </row>
    <row r="203" spans="1:20">
      <c r="A203" s="28" t="s">
        <v>429</v>
      </c>
      <c r="B203" s="37" t="s">
        <v>156</v>
      </c>
      <c r="C203" s="30" t="s">
        <v>157</v>
      </c>
      <c r="D203" s="63">
        <v>0</v>
      </c>
      <c r="E203" s="63">
        <v>0</v>
      </c>
      <c r="F203" s="38">
        <f t="shared" si="162"/>
        <v>0</v>
      </c>
      <c r="G203" s="39">
        <f t="shared" si="374"/>
        <v>0</v>
      </c>
      <c r="H203" s="39">
        <f t="shared" si="375"/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39">
        <v>0</v>
      </c>
      <c r="Q203" s="38">
        <f t="shared" si="376"/>
        <v>0</v>
      </c>
      <c r="R203" s="40">
        <f t="shared" si="377"/>
        <v>0</v>
      </c>
      <c r="S203" s="44">
        <f t="shared" si="373"/>
        <v>0</v>
      </c>
      <c r="T203" s="45" t="s">
        <v>439</v>
      </c>
    </row>
    <row r="204" spans="1:20" ht="31.5">
      <c r="A204" s="28" t="s">
        <v>430</v>
      </c>
      <c r="B204" s="29" t="s">
        <v>158</v>
      </c>
      <c r="C204" s="63" t="s">
        <v>159</v>
      </c>
      <c r="D204" s="63">
        <v>8.01</v>
      </c>
      <c r="E204" s="63">
        <v>0</v>
      </c>
      <c r="F204" s="38">
        <f t="shared" si="162"/>
        <v>8.01</v>
      </c>
      <c r="G204" s="39">
        <f t="shared" si="374"/>
        <v>0</v>
      </c>
      <c r="H204" s="39">
        <f t="shared" si="375"/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>
        <v>0</v>
      </c>
      <c r="Q204" s="38">
        <f t="shared" si="376"/>
        <v>8.01</v>
      </c>
      <c r="R204" s="40">
        <f t="shared" si="377"/>
        <v>0</v>
      </c>
      <c r="S204" s="44">
        <f t="shared" si="373"/>
        <v>0</v>
      </c>
      <c r="T204" s="45" t="s">
        <v>439</v>
      </c>
    </row>
    <row r="205" spans="1:20">
      <c r="A205" s="28" t="s">
        <v>431</v>
      </c>
      <c r="B205" s="29" t="s">
        <v>163</v>
      </c>
      <c r="C205" s="63" t="s">
        <v>432</v>
      </c>
      <c r="D205" s="63">
        <v>4.55</v>
      </c>
      <c r="E205" s="63">
        <v>0</v>
      </c>
      <c r="F205" s="38">
        <f t="shared" si="162"/>
        <v>4.55</v>
      </c>
      <c r="G205" s="39">
        <f t="shared" si="374"/>
        <v>0</v>
      </c>
      <c r="H205" s="39">
        <f t="shared" si="375"/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>
        <v>0</v>
      </c>
      <c r="Q205" s="38">
        <f t="shared" si="376"/>
        <v>4.55</v>
      </c>
      <c r="R205" s="40">
        <f t="shared" si="377"/>
        <v>0</v>
      </c>
      <c r="S205" s="44">
        <f t="shared" si="373"/>
        <v>0</v>
      </c>
      <c r="T205" s="45" t="s">
        <v>439</v>
      </c>
    </row>
    <row r="206" spans="1:20">
      <c r="A206" s="33" t="s">
        <v>433</v>
      </c>
      <c r="B206" s="36" t="s">
        <v>73</v>
      </c>
      <c r="C206" s="35" t="s">
        <v>24</v>
      </c>
      <c r="D206" s="21">
        <f>SUM(D207:D209)</f>
        <v>13.641999999999999</v>
      </c>
      <c r="E206" s="21">
        <f t="shared" ref="E206:R206" si="378">SUM(E207:E209)</f>
        <v>0</v>
      </c>
      <c r="F206" s="21">
        <f t="shared" si="378"/>
        <v>13.641999999999999</v>
      </c>
      <c r="G206" s="21">
        <f t="shared" si="378"/>
        <v>5.2190000000000003</v>
      </c>
      <c r="H206" s="21">
        <f t="shared" si="378"/>
        <v>0</v>
      </c>
      <c r="I206" s="21">
        <f t="shared" si="378"/>
        <v>0</v>
      </c>
      <c r="J206" s="21">
        <f t="shared" si="378"/>
        <v>0</v>
      </c>
      <c r="K206" s="21">
        <f t="shared" si="378"/>
        <v>0</v>
      </c>
      <c r="L206" s="21">
        <f t="shared" si="378"/>
        <v>0</v>
      </c>
      <c r="M206" s="21">
        <f t="shared" si="378"/>
        <v>0</v>
      </c>
      <c r="N206" s="21">
        <f t="shared" si="378"/>
        <v>0</v>
      </c>
      <c r="O206" s="21">
        <f t="shared" si="378"/>
        <v>5.2190000000000003</v>
      </c>
      <c r="P206" s="21">
        <f t="shared" si="378"/>
        <v>0</v>
      </c>
      <c r="Q206" s="21">
        <f t="shared" si="378"/>
        <v>13.641999999999999</v>
      </c>
      <c r="R206" s="21">
        <f t="shared" si="378"/>
        <v>0</v>
      </c>
      <c r="S206" s="76">
        <f>IF(H206&gt;0,(IF((SUM(I206+K206)=0), 1,(H206/SUM(I206+K206)-1))),(IF((SUM(I206+K206)=0), 0,(H206/SUM(I206+K206)-1))))</f>
        <v>0</v>
      </c>
      <c r="T206" s="21" t="s">
        <v>438</v>
      </c>
    </row>
    <row r="207" spans="1:20">
      <c r="A207" s="28" t="s">
        <v>434</v>
      </c>
      <c r="B207" s="32" t="s">
        <v>160</v>
      </c>
      <c r="C207" s="30" t="s">
        <v>435</v>
      </c>
      <c r="D207" s="63">
        <v>5.2190000000000003</v>
      </c>
      <c r="E207" s="63">
        <v>0</v>
      </c>
      <c r="F207" s="38">
        <f t="shared" si="162"/>
        <v>5.2190000000000003</v>
      </c>
      <c r="G207" s="39">
        <f t="shared" ref="G207:G209" si="379">I207+K207+M207+O207</f>
        <v>5.2190000000000003</v>
      </c>
      <c r="H207" s="39">
        <f t="shared" ref="H207:H209" si="380">J207+L207+N207+P207</f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5.2190000000000003</v>
      </c>
      <c r="P207" s="39">
        <v>0</v>
      </c>
      <c r="Q207" s="38">
        <f t="shared" ref="Q207:Q209" si="381">F207-H207</f>
        <v>5.2190000000000003</v>
      </c>
      <c r="R207" s="40">
        <f>H207-(I207+K207)</f>
        <v>0</v>
      </c>
      <c r="S207" s="44">
        <f>IF(H207&gt;0,(IF((SUM(I207+K207)=0), 1,(H207/SUM(I207+K207)-1))),(IF((SUM(I207+K207)=0), 0,(H207/SUM(I207+K207)-1))))</f>
        <v>0</v>
      </c>
      <c r="T207" s="45" t="s">
        <v>442</v>
      </c>
    </row>
    <row r="208" spans="1:20" ht="31.5">
      <c r="A208" s="28" t="s">
        <v>436</v>
      </c>
      <c r="B208" s="37" t="s">
        <v>161</v>
      </c>
      <c r="C208" s="30" t="s">
        <v>162</v>
      </c>
      <c r="D208" s="63">
        <v>3.8010000000000002</v>
      </c>
      <c r="E208" s="63">
        <v>0</v>
      </c>
      <c r="F208" s="38">
        <f t="shared" si="162"/>
        <v>3.8010000000000002</v>
      </c>
      <c r="G208" s="39">
        <f t="shared" si="379"/>
        <v>0</v>
      </c>
      <c r="H208" s="39">
        <f t="shared" si="380"/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>
        <v>0</v>
      </c>
      <c r="Q208" s="38">
        <f t="shared" si="381"/>
        <v>3.8010000000000002</v>
      </c>
      <c r="R208" s="40">
        <f t="shared" ref="R208:R209" si="382">H208-(I208+K208+M208+O208)</f>
        <v>0</v>
      </c>
      <c r="S208" s="44">
        <f t="shared" ref="S208:S209" si="383">IF(H208&gt;0,(IF((SUM(I208+K208+M208+O208)=0), 1,(H208/SUM(I208+K208+M208+O208)-1))),(IF((SUM(I208+K208+M208+O208)=0), 0,(H208/SUM(I208+K208+M208+O208)-1))))</f>
        <v>0</v>
      </c>
      <c r="T208" s="45" t="s">
        <v>439</v>
      </c>
    </row>
    <row r="209" spans="1:20">
      <c r="A209" s="28" t="s">
        <v>437</v>
      </c>
      <c r="B209" s="29" t="s">
        <v>163</v>
      </c>
      <c r="C209" s="63" t="s">
        <v>164</v>
      </c>
      <c r="D209" s="63">
        <v>4.6219999999999999</v>
      </c>
      <c r="E209" s="63">
        <v>0</v>
      </c>
      <c r="F209" s="38">
        <f t="shared" si="162"/>
        <v>4.6219999999999999</v>
      </c>
      <c r="G209" s="39">
        <f t="shared" si="379"/>
        <v>0</v>
      </c>
      <c r="H209" s="39">
        <f t="shared" si="380"/>
        <v>0</v>
      </c>
      <c r="I209" s="39">
        <v>0</v>
      </c>
      <c r="J209" s="39">
        <v>0</v>
      </c>
      <c r="K209" s="39">
        <v>0</v>
      </c>
      <c r="L209" s="39">
        <v>0</v>
      </c>
      <c r="M209" s="39">
        <v>0</v>
      </c>
      <c r="N209" s="39">
        <v>0</v>
      </c>
      <c r="O209" s="39">
        <v>0</v>
      </c>
      <c r="P209" s="39">
        <v>0</v>
      </c>
      <c r="Q209" s="38">
        <f t="shared" si="381"/>
        <v>4.6219999999999999</v>
      </c>
      <c r="R209" s="40">
        <f t="shared" si="382"/>
        <v>0</v>
      </c>
      <c r="S209" s="44">
        <f t="shared" si="383"/>
        <v>0</v>
      </c>
      <c r="T209" s="45" t="s">
        <v>439</v>
      </c>
    </row>
  </sheetData>
  <mergeCells count="42">
    <mergeCell ref="G138:G139"/>
    <mergeCell ref="D138:D139"/>
    <mergeCell ref="E138:E139"/>
    <mergeCell ref="F138:F139"/>
    <mergeCell ref="T138:T139"/>
    <mergeCell ref="S138:S139"/>
    <mergeCell ref="R138:R139"/>
    <mergeCell ref="Q138:Q139"/>
    <mergeCell ref="P138:P139"/>
    <mergeCell ref="O138:O139"/>
    <mergeCell ref="N138:N139"/>
    <mergeCell ref="M138:M139"/>
    <mergeCell ref="L138:L139"/>
    <mergeCell ref="K138:K139"/>
    <mergeCell ref="J138:J139"/>
    <mergeCell ref="I138:I139"/>
    <mergeCell ref="H138:H139"/>
    <mergeCell ref="A4:T4"/>
    <mergeCell ref="A5:T5"/>
    <mergeCell ref="A7:T7"/>
    <mergeCell ref="A8:T8"/>
    <mergeCell ref="A10:T10"/>
    <mergeCell ref="A12:T12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B202">
    <cfRule type="cellIs" dxfId="3" priority="205" stopIfTrue="1" operator="equal">
      <formula>0</formula>
    </cfRule>
  </conditionalFormatting>
  <conditionalFormatting sqref="T28 D28:R28">
    <cfRule type="cellIs" dxfId="2" priority="204" operator="notEqual">
      <formula>"нд"</formula>
    </cfRule>
  </conditionalFormatting>
  <conditionalFormatting sqref="E28:F28">
    <cfRule type="cellIs" dxfId="1" priority="2" operator="notEqual">
      <formula>"нд"</formula>
    </cfRule>
  </conditionalFormatting>
  <conditionalFormatting sqref="T28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</vt:lpstr>
      <vt:lpstr>'10квФ'!Заголовки_для_печати</vt:lpstr>
      <vt:lpstr>'10квФ'!Область_печати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2019-05-14T08:08:58Z</cp:lastPrinted>
  <dcterms:created xsi:type="dcterms:W3CDTF">2018-08-22T07:01:03Z</dcterms:created>
  <dcterms:modified xsi:type="dcterms:W3CDTF">2019-07-01T07:52:29Z</dcterms:modified>
</cp:coreProperties>
</file>