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2квОсв" sheetId="1" r:id="rId1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'12квОсв'!$A$1:$V$217</definedName>
  </definedNames>
  <calcPr calcId="124519"/>
</workbook>
</file>

<file path=xl/calcChain.xml><?xml version="1.0" encoding="utf-8"?>
<calcChain xmlns="http://schemas.openxmlformats.org/spreadsheetml/2006/main">
  <c r="Q181" i="1"/>
  <c r="Q139"/>
  <c r="Q138"/>
  <c r="S183"/>
  <c r="M191"/>
  <c r="M214"/>
  <c r="M208"/>
  <c r="M207" s="1"/>
  <c r="M202"/>
  <c r="M187"/>
  <c r="M185"/>
  <c r="M180"/>
  <c r="M179" s="1"/>
  <c r="M26" s="1"/>
  <c r="M177"/>
  <c r="M175"/>
  <c r="M174" s="1"/>
  <c r="M25" s="1"/>
  <c r="M172"/>
  <c r="M171"/>
  <c r="M169"/>
  <c r="M168" s="1"/>
  <c r="M166"/>
  <c r="M164"/>
  <c r="M162"/>
  <c r="M161" s="1"/>
  <c r="M150" s="1"/>
  <c r="M159"/>
  <c r="M157"/>
  <c r="M155"/>
  <c r="M153"/>
  <c r="M151"/>
  <c r="M148"/>
  <c r="M130"/>
  <c r="M129" s="1"/>
  <c r="M128" s="1"/>
  <c r="M88"/>
  <c r="M76"/>
  <c r="M75" s="1"/>
  <c r="M72" s="1"/>
  <c r="M71" s="1"/>
  <c r="M24" s="1"/>
  <c r="M73"/>
  <c r="M69"/>
  <c r="M68"/>
  <c r="M66"/>
  <c r="M65" s="1"/>
  <c r="M63"/>
  <c r="M61"/>
  <c r="M59"/>
  <c r="M58" s="1"/>
  <c r="M56"/>
  <c r="M54"/>
  <c r="M52"/>
  <c r="M51" s="1"/>
  <c r="M48"/>
  <c r="M46"/>
  <c r="M45" s="1"/>
  <c r="M43"/>
  <c r="M39"/>
  <c r="M38"/>
  <c r="M35"/>
  <c r="M33"/>
  <c r="M32"/>
  <c r="M31"/>
  <c r="M27"/>
  <c r="T37"/>
  <c r="T36"/>
  <c r="T34"/>
  <c r="T33" s="1"/>
  <c r="U217"/>
  <c r="U216"/>
  <c r="U215"/>
  <c r="U214"/>
  <c r="U213"/>
  <c r="U212"/>
  <c r="U211"/>
  <c r="U210"/>
  <c r="U209"/>
  <c r="U208"/>
  <c r="U207"/>
  <c r="U206"/>
  <c r="U205"/>
  <c r="U204"/>
  <c r="U203"/>
  <c r="U202"/>
  <c r="U200"/>
  <c r="U199"/>
  <c r="U198"/>
  <c r="U197"/>
  <c r="U196"/>
  <c r="U195"/>
  <c r="U194"/>
  <c r="U193"/>
  <c r="U192"/>
  <c r="U188"/>
  <c r="U187"/>
  <c r="U186"/>
  <c r="U185"/>
  <c r="U184"/>
  <c r="U182"/>
  <c r="U178"/>
  <c r="U177"/>
  <c r="U176"/>
  <c r="U175"/>
  <c r="U174"/>
  <c r="U170"/>
  <c r="U169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6"/>
  <c r="U145"/>
  <c r="U144"/>
  <c r="U143"/>
  <c r="U142"/>
  <c r="U141"/>
  <c r="U140"/>
  <c r="U137"/>
  <c r="U136"/>
  <c r="U135"/>
  <c r="U134"/>
  <c r="U133"/>
  <c r="U132"/>
  <c r="U131"/>
  <c r="U126"/>
  <c r="U125"/>
  <c r="U124"/>
  <c r="U123"/>
  <c r="U122"/>
  <c r="U121"/>
  <c r="U120"/>
  <c r="U117"/>
  <c r="U116"/>
  <c r="U115"/>
  <c r="U114"/>
  <c r="U113"/>
  <c r="U112"/>
  <c r="U111"/>
  <c r="U110"/>
  <c r="U109"/>
  <c r="U108"/>
  <c r="U107"/>
  <c r="U105"/>
  <c r="U104"/>
  <c r="U103"/>
  <c r="U102"/>
  <c r="U101"/>
  <c r="U100"/>
  <c r="U99"/>
  <c r="U98"/>
  <c r="U97"/>
  <c r="U96"/>
  <c r="U95"/>
  <c r="U94"/>
  <c r="U93"/>
  <c r="U92"/>
  <c r="U91"/>
  <c r="U90"/>
  <c r="U89"/>
  <c r="U87"/>
  <c r="U86"/>
  <c r="U85"/>
  <c r="U84"/>
  <c r="U83"/>
  <c r="U82"/>
  <c r="U81"/>
  <c r="U79"/>
  <c r="U78"/>
  <c r="U77"/>
  <c r="U74"/>
  <c r="U73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7"/>
  <c r="U25"/>
  <c r="U23"/>
  <c r="S36"/>
  <c r="S37"/>
  <c r="S34"/>
  <c r="S33" s="1"/>
  <c r="R37"/>
  <c r="R36"/>
  <c r="R34"/>
  <c r="R33" s="1"/>
  <c r="M22" l="1"/>
  <c r="M190"/>
  <c r="M189" s="1"/>
  <c r="M28" s="1"/>
  <c r="M21"/>
  <c r="M50"/>
  <c r="M30" s="1"/>
  <c r="M23" s="1"/>
  <c r="T35"/>
  <c r="M20" l="1"/>
  <c r="M29" s="1"/>
  <c r="T32"/>
  <c r="Q214" l="1"/>
  <c r="Q208"/>
  <c r="Q207" s="1"/>
  <c r="Q202"/>
  <c r="Q191"/>
  <c r="Q190"/>
  <c r="Q187"/>
  <c r="Q27" s="1"/>
  <c r="Q185"/>
  <c r="Q180"/>
  <c r="Q179" s="1"/>
  <c r="Q26" s="1"/>
  <c r="Q177"/>
  <c r="Q175"/>
  <c r="Q174"/>
  <c r="Q25" s="1"/>
  <c r="Q172"/>
  <c r="Q171"/>
  <c r="Q168" s="1"/>
  <c r="Q169"/>
  <c r="Q166"/>
  <c r="Q164"/>
  <c r="Q162"/>
  <c r="Q161"/>
  <c r="Q159"/>
  <c r="Q157"/>
  <c r="Q155"/>
  <c r="Q153"/>
  <c r="Q150" s="1"/>
  <c r="Q151"/>
  <c r="Q148"/>
  <c r="Q130"/>
  <c r="Q129" s="1"/>
  <c r="Q128" s="1"/>
  <c r="Q88"/>
  <c r="Q76"/>
  <c r="Q73"/>
  <c r="Q69"/>
  <c r="Q68"/>
  <c r="Q66"/>
  <c r="Q65"/>
  <c r="Q63"/>
  <c r="Q61"/>
  <c r="Q59"/>
  <c r="Q58"/>
  <c r="Q56"/>
  <c r="Q54"/>
  <c r="Q52"/>
  <c r="Q51"/>
  <c r="Q50" s="1"/>
  <c r="Q48"/>
  <c r="Q46"/>
  <c r="Q45"/>
  <c r="Q43"/>
  <c r="Q39"/>
  <c r="Q38" s="1"/>
  <c r="Q35"/>
  <c r="Q32" s="1"/>
  <c r="Q31" s="1"/>
  <c r="Q30" s="1"/>
  <c r="Q23" s="1"/>
  <c r="Q33"/>
  <c r="Q22"/>
  <c r="O214"/>
  <c r="O208"/>
  <c r="O207" s="1"/>
  <c r="O202"/>
  <c r="O191"/>
  <c r="O190"/>
  <c r="O187"/>
  <c r="O27" s="1"/>
  <c r="O185"/>
  <c r="O180"/>
  <c r="O179" s="1"/>
  <c r="O26" s="1"/>
  <c r="O177"/>
  <c r="O175"/>
  <c r="O174"/>
  <c r="O25" s="1"/>
  <c r="O172"/>
  <c r="O171"/>
  <c r="O169"/>
  <c r="O168"/>
  <c r="O166"/>
  <c r="O164"/>
  <c r="O162"/>
  <c r="O161"/>
  <c r="O159"/>
  <c r="O157"/>
  <c r="O155"/>
  <c r="O153"/>
  <c r="O150" s="1"/>
  <c r="O151"/>
  <c r="O148"/>
  <c r="O130"/>
  <c r="O129" s="1"/>
  <c r="O128" s="1"/>
  <c r="O88"/>
  <c r="O76"/>
  <c r="O75" s="1"/>
  <c r="O73"/>
  <c r="O69"/>
  <c r="O68"/>
  <c r="O66"/>
  <c r="O65"/>
  <c r="O63"/>
  <c r="O61"/>
  <c r="O59"/>
  <c r="O58"/>
  <c r="O56"/>
  <c r="O54"/>
  <c r="O52"/>
  <c r="O51"/>
  <c r="O50" s="1"/>
  <c r="O48"/>
  <c r="O46"/>
  <c r="O45"/>
  <c r="O43"/>
  <c r="O39"/>
  <c r="O38" s="1"/>
  <c r="O35"/>
  <c r="O32" s="1"/>
  <c r="O33"/>
  <c r="K214"/>
  <c r="K208"/>
  <c r="K207" s="1"/>
  <c r="K202"/>
  <c r="K191"/>
  <c r="K190"/>
  <c r="K187"/>
  <c r="K27" s="1"/>
  <c r="K185"/>
  <c r="K180"/>
  <c r="K179" s="1"/>
  <c r="K26" s="1"/>
  <c r="K177"/>
  <c r="K175"/>
  <c r="K174"/>
  <c r="K25" s="1"/>
  <c r="K172"/>
  <c r="K171"/>
  <c r="K169"/>
  <c r="K168"/>
  <c r="K166"/>
  <c r="K164"/>
  <c r="K162"/>
  <c r="K161"/>
  <c r="K159"/>
  <c r="K157"/>
  <c r="K155"/>
  <c r="K153"/>
  <c r="K150" s="1"/>
  <c r="K151"/>
  <c r="K148"/>
  <c r="K130"/>
  <c r="K129" s="1"/>
  <c r="K128" s="1"/>
  <c r="K88"/>
  <c r="K76"/>
  <c r="K75" s="1"/>
  <c r="K73"/>
  <c r="K69"/>
  <c r="K68"/>
  <c r="K66"/>
  <c r="K65"/>
  <c r="K63"/>
  <c r="K61"/>
  <c r="K59"/>
  <c r="K58"/>
  <c r="K56"/>
  <c r="K54"/>
  <c r="K52"/>
  <c r="K51"/>
  <c r="K50" s="1"/>
  <c r="K48"/>
  <c r="K46"/>
  <c r="K45"/>
  <c r="K43"/>
  <c r="K39"/>
  <c r="K38" s="1"/>
  <c r="K35"/>
  <c r="K32" s="1"/>
  <c r="K33"/>
  <c r="K22"/>
  <c r="I217"/>
  <c r="I216"/>
  <c r="I215"/>
  <c r="I213"/>
  <c r="I212"/>
  <c r="I211"/>
  <c r="I210"/>
  <c r="I209"/>
  <c r="I206"/>
  <c r="I205"/>
  <c r="I204"/>
  <c r="I203"/>
  <c r="I201"/>
  <c r="I200"/>
  <c r="I199"/>
  <c r="I198"/>
  <c r="I197"/>
  <c r="I196"/>
  <c r="I195"/>
  <c r="I194"/>
  <c r="I193"/>
  <c r="I192"/>
  <c r="I188"/>
  <c r="I186"/>
  <c r="I184"/>
  <c r="I183"/>
  <c r="I182"/>
  <c r="I181"/>
  <c r="I178"/>
  <c r="I176"/>
  <c r="I173"/>
  <c r="I170"/>
  <c r="I167"/>
  <c r="I165"/>
  <c r="I163"/>
  <c r="I160"/>
  <c r="I158"/>
  <c r="I156"/>
  <c r="I154"/>
  <c r="I152"/>
  <c r="I149"/>
  <c r="I147"/>
  <c r="I146"/>
  <c r="I145"/>
  <c r="I144"/>
  <c r="I143"/>
  <c r="I142"/>
  <c r="I141"/>
  <c r="T141" s="1"/>
  <c r="I140"/>
  <c r="I139"/>
  <c r="I138"/>
  <c r="I137"/>
  <c r="I136"/>
  <c r="I135"/>
  <c r="I134"/>
  <c r="I133"/>
  <c r="I132"/>
  <c r="I131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7"/>
  <c r="I86"/>
  <c r="I85"/>
  <c r="I84"/>
  <c r="I83"/>
  <c r="I82"/>
  <c r="I81"/>
  <c r="I80"/>
  <c r="I79"/>
  <c r="I78"/>
  <c r="I77"/>
  <c r="I74"/>
  <c r="I70"/>
  <c r="I67"/>
  <c r="I64"/>
  <c r="I62"/>
  <c r="I60"/>
  <c r="I57"/>
  <c r="I55"/>
  <c r="I53"/>
  <c r="I49"/>
  <c r="I47"/>
  <c r="I44"/>
  <c r="I42"/>
  <c r="I41"/>
  <c r="I40"/>
  <c r="I35"/>
  <c r="I33"/>
  <c r="I32" s="1"/>
  <c r="H217"/>
  <c r="H216"/>
  <c r="H215"/>
  <c r="H214"/>
  <c r="H213"/>
  <c r="H212"/>
  <c r="H211"/>
  <c r="H210"/>
  <c r="H208" s="1"/>
  <c r="H207" s="1"/>
  <c r="H209"/>
  <c r="H206"/>
  <c r="H205"/>
  <c r="H204"/>
  <c r="H203"/>
  <c r="H202"/>
  <c r="H201"/>
  <c r="H200"/>
  <c r="H199"/>
  <c r="H198"/>
  <c r="H197"/>
  <c r="H196"/>
  <c r="H195"/>
  <c r="H194"/>
  <c r="H191" s="1"/>
  <c r="H190" s="1"/>
  <c r="H193"/>
  <c r="H192"/>
  <c r="H188"/>
  <c r="H187"/>
  <c r="H186"/>
  <c r="H185" s="1"/>
  <c r="H184"/>
  <c r="H183"/>
  <c r="H182"/>
  <c r="H181"/>
  <c r="H178"/>
  <c r="H177" s="1"/>
  <c r="H174" s="1"/>
  <c r="H25" s="1"/>
  <c r="H176"/>
  <c r="H175"/>
  <c r="H173"/>
  <c r="H172"/>
  <c r="H171"/>
  <c r="H170"/>
  <c r="H169" s="1"/>
  <c r="H168" s="1"/>
  <c r="H167"/>
  <c r="H166"/>
  <c r="H165"/>
  <c r="H164"/>
  <c r="H163"/>
  <c r="H162"/>
  <c r="H161" s="1"/>
  <c r="H160"/>
  <c r="H159"/>
  <c r="H158"/>
  <c r="H157" s="1"/>
  <c r="H156"/>
  <c r="H155"/>
  <c r="H154"/>
  <c r="H153" s="1"/>
  <c r="H152"/>
  <c r="H151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 s="1"/>
  <c r="H128" s="1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8" s="1"/>
  <c r="H89"/>
  <c r="H87"/>
  <c r="H86"/>
  <c r="H85"/>
  <c r="H84"/>
  <c r="H83"/>
  <c r="H82"/>
  <c r="H81"/>
  <c r="H80"/>
  <c r="H79"/>
  <c r="H78"/>
  <c r="H76" s="1"/>
  <c r="H77"/>
  <c r="H74"/>
  <c r="H73" s="1"/>
  <c r="H71"/>
  <c r="H70"/>
  <c r="H69" s="1"/>
  <c r="H68" s="1"/>
  <c r="H67"/>
  <c r="H66"/>
  <c r="H65" s="1"/>
  <c r="H64"/>
  <c r="H63"/>
  <c r="H62"/>
  <c r="H61" s="1"/>
  <c r="H58" s="1"/>
  <c r="H60"/>
  <c r="H59"/>
  <c r="H57"/>
  <c r="H56"/>
  <c r="H55"/>
  <c r="H54"/>
  <c r="H51" s="1"/>
  <c r="H53"/>
  <c r="H52"/>
  <c r="H49"/>
  <c r="H48"/>
  <c r="H47"/>
  <c r="H46"/>
  <c r="H45" s="1"/>
  <c r="H44"/>
  <c r="H43"/>
  <c r="H42"/>
  <c r="H39" s="1"/>
  <c r="H41"/>
  <c r="H40"/>
  <c r="H35"/>
  <c r="H33"/>
  <c r="H32"/>
  <c r="H27"/>
  <c r="H24"/>
  <c r="Q75" l="1"/>
  <c r="Q72" s="1"/>
  <c r="Q71" s="1"/>
  <c r="Q24" s="1"/>
  <c r="Q20" s="1"/>
  <c r="Q29" s="1"/>
  <c r="I56"/>
  <c r="R57"/>
  <c r="R56" s="1"/>
  <c r="T57"/>
  <c r="T56" s="1"/>
  <c r="S57"/>
  <c r="S56" s="1"/>
  <c r="R86"/>
  <c r="T86"/>
  <c r="S86"/>
  <c r="R107"/>
  <c r="T107"/>
  <c r="S107"/>
  <c r="I162"/>
  <c r="I161" s="1"/>
  <c r="S163"/>
  <c r="S162" s="1"/>
  <c r="S161" s="1"/>
  <c r="T163"/>
  <c r="T162" s="1"/>
  <c r="T161" s="1"/>
  <c r="R163"/>
  <c r="R162" s="1"/>
  <c r="R161" s="1"/>
  <c r="R40"/>
  <c r="T40"/>
  <c r="S40"/>
  <c r="R78"/>
  <c r="T78"/>
  <c r="S78"/>
  <c r="R95"/>
  <c r="T95"/>
  <c r="S95"/>
  <c r="R111"/>
  <c r="T111"/>
  <c r="S111"/>
  <c r="R123"/>
  <c r="T123"/>
  <c r="S123"/>
  <c r="R138"/>
  <c r="T138"/>
  <c r="U138" s="1"/>
  <c r="I153"/>
  <c r="S154"/>
  <c r="S153" s="1"/>
  <c r="T154"/>
  <c r="T153" s="1"/>
  <c r="R154"/>
  <c r="R153" s="1"/>
  <c r="I171"/>
  <c r="I168" s="1"/>
  <c r="T173"/>
  <c r="R173"/>
  <c r="I187"/>
  <c r="I27" s="1"/>
  <c r="S188"/>
  <c r="S187" s="1"/>
  <c r="S27" s="1"/>
  <c r="T188"/>
  <c r="T187" s="1"/>
  <c r="T27" s="1"/>
  <c r="R188"/>
  <c r="R187" s="1"/>
  <c r="R27" s="1"/>
  <c r="S195"/>
  <c r="T195"/>
  <c r="R195"/>
  <c r="S199"/>
  <c r="T199"/>
  <c r="R199"/>
  <c r="S204"/>
  <c r="T204"/>
  <c r="R204"/>
  <c r="S210"/>
  <c r="T210"/>
  <c r="R210"/>
  <c r="S215"/>
  <c r="T215"/>
  <c r="R215"/>
  <c r="I43"/>
  <c r="T44"/>
  <c r="T43" s="1"/>
  <c r="S44"/>
  <c r="S43" s="1"/>
  <c r="R44"/>
  <c r="R43" s="1"/>
  <c r="I54"/>
  <c r="T55"/>
  <c r="T54" s="1"/>
  <c r="S55"/>
  <c r="S54" s="1"/>
  <c r="R55"/>
  <c r="R54" s="1"/>
  <c r="I63"/>
  <c r="T64"/>
  <c r="T63" s="1"/>
  <c r="S64"/>
  <c r="S63" s="1"/>
  <c r="R64"/>
  <c r="R63" s="1"/>
  <c r="T77"/>
  <c r="S77"/>
  <c r="R77"/>
  <c r="T81"/>
  <c r="S81"/>
  <c r="R81"/>
  <c r="T85"/>
  <c r="S85"/>
  <c r="R85"/>
  <c r="T90"/>
  <c r="S90"/>
  <c r="R90"/>
  <c r="T94"/>
  <c r="S94"/>
  <c r="R94"/>
  <c r="T98"/>
  <c r="S98"/>
  <c r="R98"/>
  <c r="T102"/>
  <c r="S102"/>
  <c r="R102"/>
  <c r="T106"/>
  <c r="U106" s="1"/>
  <c r="R106"/>
  <c r="T110"/>
  <c r="S110"/>
  <c r="R110"/>
  <c r="T114"/>
  <c r="S114"/>
  <c r="R114"/>
  <c r="T118"/>
  <c r="U118" s="1"/>
  <c r="R118"/>
  <c r="T122"/>
  <c r="S122"/>
  <c r="R122"/>
  <c r="T126"/>
  <c r="S126"/>
  <c r="R126"/>
  <c r="T133"/>
  <c r="S133"/>
  <c r="R133"/>
  <c r="T137"/>
  <c r="S137"/>
  <c r="R137"/>
  <c r="T145"/>
  <c r="R145"/>
  <c r="S145"/>
  <c r="I151"/>
  <c r="T152"/>
  <c r="T151" s="1"/>
  <c r="R152"/>
  <c r="R151" s="1"/>
  <c r="S152"/>
  <c r="S151" s="1"/>
  <c r="I159"/>
  <c r="T160"/>
  <c r="T159" s="1"/>
  <c r="R160"/>
  <c r="R159" s="1"/>
  <c r="S160"/>
  <c r="S159" s="1"/>
  <c r="I169"/>
  <c r="T170"/>
  <c r="T169" s="1"/>
  <c r="R170"/>
  <c r="R169" s="1"/>
  <c r="S170"/>
  <c r="S169" s="1"/>
  <c r="T181"/>
  <c r="R181"/>
  <c r="I185"/>
  <c r="T186"/>
  <c r="T185" s="1"/>
  <c r="R186"/>
  <c r="R185" s="1"/>
  <c r="S186"/>
  <c r="S185" s="1"/>
  <c r="T194"/>
  <c r="R194"/>
  <c r="S194"/>
  <c r="T198"/>
  <c r="R198"/>
  <c r="S198"/>
  <c r="T203"/>
  <c r="R203"/>
  <c r="S203"/>
  <c r="T209"/>
  <c r="R209"/>
  <c r="S209"/>
  <c r="T213"/>
  <c r="R213"/>
  <c r="S213"/>
  <c r="I66"/>
  <c r="R67"/>
  <c r="R66" s="1"/>
  <c r="T67"/>
  <c r="T66" s="1"/>
  <c r="S67"/>
  <c r="S66" s="1"/>
  <c r="R91"/>
  <c r="T91"/>
  <c r="S91"/>
  <c r="R103"/>
  <c r="T103"/>
  <c r="S103"/>
  <c r="R119"/>
  <c r="T119"/>
  <c r="U119" s="1"/>
  <c r="S142"/>
  <c r="T142"/>
  <c r="R142"/>
  <c r="I61"/>
  <c r="R62"/>
  <c r="R61" s="1"/>
  <c r="T62"/>
  <c r="T61" s="1"/>
  <c r="S62"/>
  <c r="S61" s="1"/>
  <c r="R80"/>
  <c r="T80"/>
  <c r="U80" s="1"/>
  <c r="R89"/>
  <c r="T89"/>
  <c r="S89"/>
  <c r="R97"/>
  <c r="T97"/>
  <c r="S97"/>
  <c r="R101"/>
  <c r="T101"/>
  <c r="S101"/>
  <c r="R109"/>
  <c r="T109"/>
  <c r="S109"/>
  <c r="R113"/>
  <c r="T113"/>
  <c r="S113"/>
  <c r="R117"/>
  <c r="T117"/>
  <c r="S117"/>
  <c r="R121"/>
  <c r="T121"/>
  <c r="S121"/>
  <c r="R125"/>
  <c r="T125"/>
  <c r="S125"/>
  <c r="R132"/>
  <c r="T132"/>
  <c r="S132"/>
  <c r="R136"/>
  <c r="T136"/>
  <c r="S136"/>
  <c r="R140"/>
  <c r="T140"/>
  <c r="S140"/>
  <c r="R144"/>
  <c r="S144"/>
  <c r="T144"/>
  <c r="I148"/>
  <c r="R149"/>
  <c r="R148" s="1"/>
  <c r="S149"/>
  <c r="S148" s="1"/>
  <c r="T149"/>
  <c r="T148" s="1"/>
  <c r="I157"/>
  <c r="R158"/>
  <c r="R157" s="1"/>
  <c r="S158"/>
  <c r="S157" s="1"/>
  <c r="T158"/>
  <c r="T157" s="1"/>
  <c r="I166"/>
  <c r="R167"/>
  <c r="R166" s="1"/>
  <c r="S167"/>
  <c r="S166" s="1"/>
  <c r="T167"/>
  <c r="T166" s="1"/>
  <c r="I177"/>
  <c r="R178"/>
  <c r="R177" s="1"/>
  <c r="S178"/>
  <c r="S177" s="1"/>
  <c r="T178"/>
  <c r="T177" s="1"/>
  <c r="R184"/>
  <c r="S184"/>
  <c r="T184"/>
  <c r="R193"/>
  <c r="S193"/>
  <c r="T193"/>
  <c r="R197"/>
  <c r="S197"/>
  <c r="T197"/>
  <c r="R201"/>
  <c r="T201"/>
  <c r="U201" s="1"/>
  <c r="R206"/>
  <c r="S206"/>
  <c r="T206"/>
  <c r="R212"/>
  <c r="S212"/>
  <c r="T212"/>
  <c r="R217"/>
  <c r="S217"/>
  <c r="T217"/>
  <c r="I46"/>
  <c r="R47"/>
  <c r="R46" s="1"/>
  <c r="T47"/>
  <c r="T46" s="1"/>
  <c r="S47"/>
  <c r="S46" s="1"/>
  <c r="R82"/>
  <c r="T82"/>
  <c r="S82"/>
  <c r="R99"/>
  <c r="T99"/>
  <c r="S99"/>
  <c r="R115"/>
  <c r="T115"/>
  <c r="S115"/>
  <c r="R127"/>
  <c r="T127"/>
  <c r="U127" s="1"/>
  <c r="R134"/>
  <c r="T134"/>
  <c r="S134"/>
  <c r="S146"/>
  <c r="T146"/>
  <c r="R146"/>
  <c r="S182"/>
  <c r="T182"/>
  <c r="R182"/>
  <c r="R42"/>
  <c r="T42"/>
  <c r="S42"/>
  <c r="I52"/>
  <c r="R53"/>
  <c r="R52" s="1"/>
  <c r="R51" s="1"/>
  <c r="T53"/>
  <c r="T52" s="1"/>
  <c r="T51" s="1"/>
  <c r="S53"/>
  <c r="S52" s="1"/>
  <c r="S51" s="1"/>
  <c r="I73"/>
  <c r="R74"/>
  <c r="R73" s="1"/>
  <c r="T74"/>
  <c r="T73" s="1"/>
  <c r="S74"/>
  <c r="S73" s="1"/>
  <c r="R84"/>
  <c r="T84"/>
  <c r="S84"/>
  <c r="R93"/>
  <c r="T93"/>
  <c r="S93"/>
  <c r="R105"/>
  <c r="T105"/>
  <c r="S105"/>
  <c r="R41"/>
  <c r="T41"/>
  <c r="S41"/>
  <c r="I48"/>
  <c r="R49"/>
  <c r="R48" s="1"/>
  <c r="T49"/>
  <c r="T48" s="1"/>
  <c r="S49"/>
  <c r="S48" s="1"/>
  <c r="I59"/>
  <c r="R60"/>
  <c r="R59" s="1"/>
  <c r="R58" s="1"/>
  <c r="T60"/>
  <c r="T59" s="1"/>
  <c r="T58" s="1"/>
  <c r="S60"/>
  <c r="S59" s="1"/>
  <c r="S58" s="1"/>
  <c r="I69"/>
  <c r="I68" s="1"/>
  <c r="R70"/>
  <c r="R69" s="1"/>
  <c r="R68" s="1"/>
  <c r="T70"/>
  <c r="T69" s="1"/>
  <c r="T68" s="1"/>
  <c r="S70"/>
  <c r="S69" s="1"/>
  <c r="S68" s="1"/>
  <c r="R79"/>
  <c r="T79"/>
  <c r="S79"/>
  <c r="R83"/>
  <c r="T83"/>
  <c r="S83"/>
  <c r="R87"/>
  <c r="T87"/>
  <c r="S87"/>
  <c r="R92"/>
  <c r="T92"/>
  <c r="S92"/>
  <c r="R96"/>
  <c r="T96"/>
  <c r="S96"/>
  <c r="R100"/>
  <c r="T100"/>
  <c r="S100"/>
  <c r="R104"/>
  <c r="T104"/>
  <c r="S104"/>
  <c r="R108"/>
  <c r="T108"/>
  <c r="S108"/>
  <c r="R112"/>
  <c r="T112"/>
  <c r="S112"/>
  <c r="R116"/>
  <c r="T116"/>
  <c r="S116"/>
  <c r="R120"/>
  <c r="T120"/>
  <c r="S120"/>
  <c r="R124"/>
  <c r="T124"/>
  <c r="S124"/>
  <c r="R131"/>
  <c r="T131"/>
  <c r="S131"/>
  <c r="R135"/>
  <c r="T135"/>
  <c r="S135"/>
  <c r="R139"/>
  <c r="T139"/>
  <c r="U139" s="1"/>
  <c r="R143"/>
  <c r="S143"/>
  <c r="T143"/>
  <c r="R147"/>
  <c r="T147"/>
  <c r="U147" s="1"/>
  <c r="I155"/>
  <c r="R156"/>
  <c r="R155" s="1"/>
  <c r="S156"/>
  <c r="S155" s="1"/>
  <c r="T156"/>
  <c r="T155" s="1"/>
  <c r="I164"/>
  <c r="R165"/>
  <c r="R164" s="1"/>
  <c r="S165"/>
  <c r="S164" s="1"/>
  <c r="T165"/>
  <c r="T164" s="1"/>
  <c r="I175"/>
  <c r="R176"/>
  <c r="R175" s="1"/>
  <c r="R174" s="1"/>
  <c r="R25" s="1"/>
  <c r="S176"/>
  <c r="S175" s="1"/>
  <c r="S174" s="1"/>
  <c r="S25" s="1"/>
  <c r="T176"/>
  <c r="T175" s="1"/>
  <c r="T174" s="1"/>
  <c r="T25" s="1"/>
  <c r="R183"/>
  <c r="T183"/>
  <c r="U183" s="1"/>
  <c r="R192"/>
  <c r="S192"/>
  <c r="T192"/>
  <c r="R196"/>
  <c r="S196"/>
  <c r="T196"/>
  <c r="R200"/>
  <c r="S200"/>
  <c r="T200"/>
  <c r="R205"/>
  <c r="S205"/>
  <c r="T205"/>
  <c r="R211"/>
  <c r="S211"/>
  <c r="T211"/>
  <c r="R216"/>
  <c r="S216"/>
  <c r="T216"/>
  <c r="H180"/>
  <c r="H179" s="1"/>
  <c r="H26" s="1"/>
  <c r="O22"/>
  <c r="Q189"/>
  <c r="Q28" s="1"/>
  <c r="Q21"/>
  <c r="O72"/>
  <c r="O71" s="1"/>
  <c r="O24" s="1"/>
  <c r="O189"/>
  <c r="O28" s="1"/>
  <c r="O31"/>
  <c r="O30" s="1"/>
  <c r="O23" s="1"/>
  <c r="I39"/>
  <c r="I38" s="1"/>
  <c r="I31" s="1"/>
  <c r="I65"/>
  <c r="O21"/>
  <c r="I191"/>
  <c r="K72"/>
  <c r="K71" s="1"/>
  <c r="K189"/>
  <c r="K28" s="1"/>
  <c r="K31"/>
  <c r="K30" s="1"/>
  <c r="K23" s="1"/>
  <c r="I88"/>
  <c r="I180"/>
  <c r="I179" s="1"/>
  <c r="I26" s="1"/>
  <c r="I214"/>
  <c r="K21"/>
  <c r="I45"/>
  <c r="I76"/>
  <c r="I130"/>
  <c r="I129" s="1"/>
  <c r="I128" s="1"/>
  <c r="I174"/>
  <c r="I25" s="1"/>
  <c r="I202"/>
  <c r="I208"/>
  <c r="I51"/>
  <c r="I58"/>
  <c r="I150"/>
  <c r="I172"/>
  <c r="H38"/>
  <c r="H31" s="1"/>
  <c r="H30" s="1"/>
  <c r="H23" s="1"/>
  <c r="H75"/>
  <c r="H21"/>
  <c r="H150"/>
  <c r="H189"/>
  <c r="H28" s="1"/>
  <c r="H72"/>
  <c r="H50"/>
  <c r="T130" l="1"/>
  <c r="U130" s="1"/>
  <c r="S191"/>
  <c r="S50"/>
  <c r="S39"/>
  <c r="S38" s="1"/>
  <c r="S45"/>
  <c r="R88"/>
  <c r="S65"/>
  <c r="R208"/>
  <c r="T202"/>
  <c r="R180"/>
  <c r="R179" s="1"/>
  <c r="R26" s="1"/>
  <c r="T150"/>
  <c r="S76"/>
  <c r="S214"/>
  <c r="S171"/>
  <c r="S168" s="1"/>
  <c r="S172"/>
  <c r="T191"/>
  <c r="U191" s="1"/>
  <c r="R130"/>
  <c r="R129" s="1"/>
  <c r="R128" s="1"/>
  <c r="T88"/>
  <c r="U88" s="1"/>
  <c r="S208"/>
  <c r="R202"/>
  <c r="S180"/>
  <c r="S179" s="1"/>
  <c r="S26" s="1"/>
  <c r="R150"/>
  <c r="R76"/>
  <c r="T214"/>
  <c r="T172"/>
  <c r="U172" s="1"/>
  <c r="U173"/>
  <c r="T171"/>
  <c r="U171" s="1"/>
  <c r="R50"/>
  <c r="R45"/>
  <c r="S88"/>
  <c r="R65"/>
  <c r="S202"/>
  <c r="S150"/>
  <c r="R214"/>
  <c r="U181"/>
  <c r="T180"/>
  <c r="R172"/>
  <c r="R171"/>
  <c r="R168" s="1"/>
  <c r="R191"/>
  <c r="S130"/>
  <c r="S129" s="1"/>
  <c r="S128" s="1"/>
  <c r="T50"/>
  <c r="T45"/>
  <c r="T65"/>
  <c r="T208"/>
  <c r="T207" s="1"/>
  <c r="T76"/>
  <c r="T39"/>
  <c r="H20"/>
  <c r="H29" s="1"/>
  <c r="H22"/>
  <c r="I22"/>
  <c r="I190"/>
  <c r="O20"/>
  <c r="O29" s="1"/>
  <c r="I21"/>
  <c r="I50"/>
  <c r="I30" s="1"/>
  <c r="I23" s="1"/>
  <c r="I207"/>
  <c r="I189" s="1"/>
  <c r="I28" s="1"/>
  <c r="I75"/>
  <c r="I72" s="1"/>
  <c r="K24"/>
  <c r="I71"/>
  <c r="I24" s="1"/>
  <c r="K20"/>
  <c r="K29" s="1"/>
  <c r="T129" l="1"/>
  <c r="U129" s="1"/>
  <c r="S207"/>
  <c r="S190"/>
  <c r="S189" s="1"/>
  <c r="S28" s="1"/>
  <c r="U76"/>
  <c r="T75"/>
  <c r="T21"/>
  <c r="U21" s="1"/>
  <c r="T168"/>
  <c r="U168" s="1"/>
  <c r="T38"/>
  <c r="T31" s="1"/>
  <c r="T30" s="1"/>
  <c r="T23" s="1"/>
  <c r="T22"/>
  <c r="U22" s="1"/>
  <c r="R207"/>
  <c r="U180"/>
  <c r="T179"/>
  <c r="R21"/>
  <c r="R75"/>
  <c r="R72" s="1"/>
  <c r="R71" s="1"/>
  <c r="R24" s="1"/>
  <c r="S75"/>
  <c r="S72" s="1"/>
  <c r="S71" s="1"/>
  <c r="S24" s="1"/>
  <c r="S21"/>
  <c r="R190"/>
  <c r="R189" s="1"/>
  <c r="R28" s="1"/>
  <c r="T190"/>
  <c r="I20"/>
  <c r="I29" s="1"/>
  <c r="T128" l="1"/>
  <c r="U128" s="1"/>
  <c r="T26"/>
  <c r="U26" s="1"/>
  <c r="U179"/>
  <c r="U190"/>
  <c r="T189"/>
  <c r="U75"/>
  <c r="T72"/>
  <c r="P214"/>
  <c r="P208"/>
  <c r="P207" s="1"/>
  <c r="P202"/>
  <c r="P191"/>
  <c r="P190" s="1"/>
  <c r="P187"/>
  <c r="P185"/>
  <c r="P180"/>
  <c r="P179" s="1"/>
  <c r="P26" s="1"/>
  <c r="P177"/>
  <c r="P175"/>
  <c r="P174"/>
  <c r="P172"/>
  <c r="P171"/>
  <c r="P169"/>
  <c r="P168"/>
  <c r="P166"/>
  <c r="P164"/>
  <c r="P161"/>
  <c r="P159"/>
  <c r="P157"/>
  <c r="P155"/>
  <c r="P153"/>
  <c r="P151"/>
  <c r="P150" s="1"/>
  <c r="P148"/>
  <c r="P130"/>
  <c r="P129" s="1"/>
  <c r="P128" s="1"/>
  <c r="P88"/>
  <c r="P76"/>
  <c r="P75" s="1"/>
  <c r="P72" s="1"/>
  <c r="P71" s="1"/>
  <c r="P24" s="1"/>
  <c r="P73"/>
  <c r="P69"/>
  <c r="P68" s="1"/>
  <c r="P66"/>
  <c r="P63"/>
  <c r="P61"/>
  <c r="P59"/>
  <c r="P58" s="1"/>
  <c r="P56"/>
  <c r="P54"/>
  <c r="P52"/>
  <c r="P51" s="1"/>
  <c r="P48"/>
  <c r="P46"/>
  <c r="P45" s="1"/>
  <c r="P43"/>
  <c r="P39"/>
  <c r="P38"/>
  <c r="P35"/>
  <c r="P33"/>
  <c r="P32" s="1"/>
  <c r="P31" s="1"/>
  <c r="P27"/>
  <c r="P25"/>
  <c r="P21"/>
  <c r="N214"/>
  <c r="N207" s="1"/>
  <c r="N208"/>
  <c r="N202"/>
  <c r="N191"/>
  <c r="N190" s="1"/>
  <c r="N189" s="1"/>
  <c r="N28" s="1"/>
  <c r="N187"/>
  <c r="N185"/>
  <c r="N179" s="1"/>
  <c r="N26" s="1"/>
  <c r="N180"/>
  <c r="N177"/>
  <c r="N175"/>
  <c r="N174" s="1"/>
  <c r="N25" s="1"/>
  <c r="N172"/>
  <c r="N171"/>
  <c r="N169"/>
  <c r="N168" s="1"/>
  <c r="N166"/>
  <c r="N164"/>
  <c r="N161"/>
  <c r="N159"/>
  <c r="N157"/>
  <c r="N155"/>
  <c r="N153"/>
  <c r="N150" s="1"/>
  <c r="N151"/>
  <c r="N148"/>
  <c r="N147"/>
  <c r="N130" s="1"/>
  <c r="N88"/>
  <c r="N75" s="1"/>
  <c r="N72" s="1"/>
  <c r="N76"/>
  <c r="N73"/>
  <c r="N69"/>
  <c r="N68"/>
  <c r="N66"/>
  <c r="N65" s="1"/>
  <c r="N63"/>
  <c r="N61"/>
  <c r="N59"/>
  <c r="N58" s="1"/>
  <c r="N56"/>
  <c r="N54"/>
  <c r="N52"/>
  <c r="N51" s="1"/>
  <c r="N50" s="1"/>
  <c r="N48"/>
  <c r="N46"/>
  <c r="N45" s="1"/>
  <c r="N43"/>
  <c r="N39"/>
  <c r="N22" s="1"/>
  <c r="N38"/>
  <c r="N35"/>
  <c r="N33"/>
  <c r="N32"/>
  <c r="N31"/>
  <c r="N27"/>
  <c r="L214"/>
  <c r="L208"/>
  <c r="L207"/>
  <c r="L202"/>
  <c r="L190" s="1"/>
  <c r="L189" s="1"/>
  <c r="L28" s="1"/>
  <c r="L191"/>
  <c r="L187"/>
  <c r="L185"/>
  <c r="L180"/>
  <c r="L179" s="1"/>
  <c r="L26" s="1"/>
  <c r="L177"/>
  <c r="L174" s="1"/>
  <c r="L25" s="1"/>
  <c r="L175"/>
  <c r="L172"/>
  <c r="L171"/>
  <c r="L168" s="1"/>
  <c r="L169"/>
  <c r="L166"/>
  <c r="L164"/>
  <c r="L161"/>
  <c r="L159"/>
  <c r="L157"/>
  <c r="L155"/>
  <c r="L153"/>
  <c r="L151"/>
  <c r="L150"/>
  <c r="L148"/>
  <c r="L130"/>
  <c r="L129"/>
  <c r="L128"/>
  <c r="L88"/>
  <c r="L75" s="1"/>
  <c r="L76"/>
  <c r="L73"/>
  <c r="L69"/>
  <c r="L68"/>
  <c r="L66"/>
  <c r="L65" s="1"/>
  <c r="L63"/>
  <c r="L61"/>
  <c r="L59"/>
  <c r="L58" s="1"/>
  <c r="L56"/>
  <c r="L54"/>
  <c r="L52"/>
  <c r="L51" s="1"/>
  <c r="L48"/>
  <c r="L46"/>
  <c r="L45" s="1"/>
  <c r="L43"/>
  <c r="L39"/>
  <c r="L38" s="1"/>
  <c r="L35"/>
  <c r="L33"/>
  <c r="L32"/>
  <c r="L27"/>
  <c r="L21"/>
  <c r="J214"/>
  <c r="J208"/>
  <c r="J207" s="1"/>
  <c r="J202"/>
  <c r="J191"/>
  <c r="J190" s="1"/>
  <c r="J187"/>
  <c r="J185"/>
  <c r="J180"/>
  <c r="J179" s="1"/>
  <c r="J26" s="1"/>
  <c r="J177"/>
  <c r="J175"/>
  <c r="J174" s="1"/>
  <c r="J25" s="1"/>
  <c r="J172"/>
  <c r="J171"/>
  <c r="J169"/>
  <c r="J168" s="1"/>
  <c r="J166"/>
  <c r="J164"/>
  <c r="J161"/>
  <c r="J159"/>
  <c r="J157"/>
  <c r="J155"/>
  <c r="J153"/>
  <c r="J151"/>
  <c r="J150" s="1"/>
  <c r="J148"/>
  <c r="J130"/>
  <c r="J129" s="1"/>
  <c r="J128" s="1"/>
  <c r="J88"/>
  <c r="J76"/>
  <c r="J75" s="1"/>
  <c r="J72" s="1"/>
  <c r="J71" s="1"/>
  <c r="J24" s="1"/>
  <c r="J73"/>
  <c r="J69"/>
  <c r="J68" s="1"/>
  <c r="J66"/>
  <c r="J63"/>
  <c r="J61"/>
  <c r="J59"/>
  <c r="J58" s="1"/>
  <c r="J56"/>
  <c r="J54"/>
  <c r="J52"/>
  <c r="J51" s="1"/>
  <c r="J48"/>
  <c r="J46"/>
  <c r="J45" s="1"/>
  <c r="J43"/>
  <c r="J39"/>
  <c r="J38"/>
  <c r="J35"/>
  <c r="J32" s="1"/>
  <c r="J31" s="1"/>
  <c r="J33"/>
  <c r="J27"/>
  <c r="J22"/>
  <c r="J21"/>
  <c r="G214"/>
  <c r="F214"/>
  <c r="G208"/>
  <c r="F208"/>
  <c r="G207"/>
  <c r="F207"/>
  <c r="G202"/>
  <c r="F202"/>
  <c r="G191"/>
  <c r="G190" s="1"/>
  <c r="G189" s="1"/>
  <c r="G28" s="1"/>
  <c r="F191"/>
  <c r="F190" s="1"/>
  <c r="F189" s="1"/>
  <c r="F28" s="1"/>
  <c r="G187"/>
  <c r="F187"/>
  <c r="G185"/>
  <c r="F185"/>
  <c r="G180"/>
  <c r="F180"/>
  <c r="G179"/>
  <c r="F179"/>
  <c r="G177"/>
  <c r="F177"/>
  <c r="G175"/>
  <c r="G174" s="1"/>
  <c r="G25" s="1"/>
  <c r="F175"/>
  <c r="F174" s="1"/>
  <c r="F25" s="1"/>
  <c r="G172"/>
  <c r="F172"/>
  <c r="G171"/>
  <c r="F171"/>
  <c r="G169"/>
  <c r="G168" s="1"/>
  <c r="F169"/>
  <c r="F168" s="1"/>
  <c r="G166"/>
  <c r="F166"/>
  <c r="G164"/>
  <c r="F164"/>
  <c r="G162"/>
  <c r="G161" s="1"/>
  <c r="F162"/>
  <c r="F161" s="1"/>
  <c r="G159"/>
  <c r="F159"/>
  <c r="G157"/>
  <c r="F157"/>
  <c r="G155"/>
  <c r="F155"/>
  <c r="G153"/>
  <c r="F153"/>
  <c r="G151"/>
  <c r="G150" s="1"/>
  <c r="F151"/>
  <c r="G148"/>
  <c r="F148"/>
  <c r="G130"/>
  <c r="F130"/>
  <c r="F129" s="1"/>
  <c r="F128" s="1"/>
  <c r="G129"/>
  <c r="G128" s="1"/>
  <c r="G88"/>
  <c r="F88"/>
  <c r="G76"/>
  <c r="F76"/>
  <c r="G75"/>
  <c r="F75"/>
  <c r="G73"/>
  <c r="F73"/>
  <c r="G72"/>
  <c r="F72"/>
  <c r="G69"/>
  <c r="G68" s="1"/>
  <c r="F69"/>
  <c r="F68" s="1"/>
  <c r="G66"/>
  <c r="G65" s="1"/>
  <c r="F66"/>
  <c r="F65" s="1"/>
  <c r="G63"/>
  <c r="F63"/>
  <c r="G61"/>
  <c r="F61"/>
  <c r="G59"/>
  <c r="G58" s="1"/>
  <c r="F59"/>
  <c r="F58" s="1"/>
  <c r="G56"/>
  <c r="F56"/>
  <c r="G54"/>
  <c r="F54"/>
  <c r="G52"/>
  <c r="G51" s="1"/>
  <c r="G50" s="1"/>
  <c r="F52"/>
  <c r="F51" s="1"/>
  <c r="F50" s="1"/>
  <c r="G48"/>
  <c r="F48"/>
  <c r="G46"/>
  <c r="G45" s="1"/>
  <c r="F46"/>
  <c r="F45" s="1"/>
  <c r="G43"/>
  <c r="F43"/>
  <c r="F39"/>
  <c r="F38" s="1"/>
  <c r="F35"/>
  <c r="G33"/>
  <c r="F33"/>
  <c r="F32"/>
  <c r="G27"/>
  <c r="F27"/>
  <c r="G26"/>
  <c r="F26"/>
  <c r="G21"/>
  <c r="F21"/>
  <c r="E214"/>
  <c r="E207" s="1"/>
  <c r="E208"/>
  <c r="E202"/>
  <c r="E191"/>
  <c r="E190" s="1"/>
  <c r="E189" s="1"/>
  <c r="E28" s="1"/>
  <c r="E187"/>
  <c r="E186"/>
  <c r="E185" s="1"/>
  <c r="E183"/>
  <c r="E181"/>
  <c r="E180"/>
  <c r="E177"/>
  <c r="E174" s="1"/>
  <c r="E25" s="1"/>
  <c r="E175"/>
  <c r="E172"/>
  <c r="E171"/>
  <c r="E169"/>
  <c r="E168"/>
  <c r="E166"/>
  <c r="E164"/>
  <c r="E162"/>
  <c r="E161"/>
  <c r="E159"/>
  <c r="E157"/>
  <c r="E155"/>
  <c r="E153"/>
  <c r="E150" s="1"/>
  <c r="E151"/>
  <c r="E148"/>
  <c r="E130"/>
  <c r="E129" s="1"/>
  <c r="E128" s="1"/>
  <c r="E88"/>
  <c r="E76"/>
  <c r="E75" s="1"/>
  <c r="E73"/>
  <c r="E69"/>
  <c r="E68"/>
  <c r="E66"/>
  <c r="E65"/>
  <c r="E63"/>
  <c r="E61"/>
  <c r="E59"/>
  <c r="E58"/>
  <c r="E56"/>
  <c r="E54"/>
  <c r="E52"/>
  <c r="E51"/>
  <c r="E50" s="1"/>
  <c r="E48"/>
  <c r="E46"/>
  <c r="E45"/>
  <c r="E43"/>
  <c r="E39"/>
  <c r="E38" s="1"/>
  <c r="E35"/>
  <c r="E32" s="1"/>
  <c r="E33"/>
  <c r="E27"/>
  <c r="E22"/>
  <c r="D214"/>
  <c r="D208"/>
  <c r="D207" s="1"/>
  <c r="D202"/>
  <c r="D191"/>
  <c r="D190" s="1"/>
  <c r="D187"/>
  <c r="D185"/>
  <c r="D180"/>
  <c r="D179" s="1"/>
  <c r="D26" s="1"/>
  <c r="D177"/>
  <c r="D175"/>
  <c r="D174" s="1"/>
  <c r="D25" s="1"/>
  <c r="D172"/>
  <c r="D171"/>
  <c r="D169"/>
  <c r="D168" s="1"/>
  <c r="D166"/>
  <c r="D164"/>
  <c r="D162"/>
  <c r="D161" s="1"/>
  <c r="D159"/>
  <c r="D157"/>
  <c r="D155"/>
  <c r="D150" s="1"/>
  <c r="D153"/>
  <c r="D151"/>
  <c r="D148"/>
  <c r="D130"/>
  <c r="D129" s="1"/>
  <c r="D128" s="1"/>
  <c r="D88"/>
  <c r="D76"/>
  <c r="D75" s="1"/>
  <c r="D72" s="1"/>
  <c r="D73"/>
  <c r="D69"/>
  <c r="D68"/>
  <c r="D66"/>
  <c r="D65" s="1"/>
  <c r="D63"/>
  <c r="D61"/>
  <c r="D59"/>
  <c r="D58" s="1"/>
  <c r="D56"/>
  <c r="D54"/>
  <c r="D52"/>
  <c r="D51" s="1"/>
  <c r="D50" s="1"/>
  <c r="D48"/>
  <c r="D46"/>
  <c r="D45" s="1"/>
  <c r="D43"/>
  <c r="D39"/>
  <c r="D38"/>
  <c r="D31" s="1"/>
  <c r="D35"/>
  <c r="D33"/>
  <c r="D32"/>
  <c r="D27"/>
  <c r="D22"/>
  <c r="D21"/>
  <c r="U189" l="1"/>
  <c r="T28"/>
  <c r="U28" s="1"/>
  <c r="U72"/>
  <c r="T71"/>
  <c r="G39"/>
  <c r="G38" s="1"/>
  <c r="R39"/>
  <c r="R38" s="1"/>
  <c r="R35"/>
  <c r="P22"/>
  <c r="P65"/>
  <c r="P50"/>
  <c r="P30" s="1"/>
  <c r="P23" s="1"/>
  <c r="P20" s="1"/>
  <c r="P29" s="1"/>
  <c r="P189"/>
  <c r="P28" s="1"/>
  <c r="N129"/>
  <c r="N128" s="1"/>
  <c r="N21"/>
  <c r="N30"/>
  <c r="N23" s="1"/>
  <c r="N20" s="1"/>
  <c r="N29" s="1"/>
  <c r="N71"/>
  <c r="N24" s="1"/>
  <c r="L31"/>
  <c r="L72"/>
  <c r="L71" s="1"/>
  <c r="L24" s="1"/>
  <c r="L50"/>
  <c r="L22"/>
  <c r="J50"/>
  <c r="J30"/>
  <c r="J23" s="1"/>
  <c r="J20" s="1"/>
  <c r="J29" s="1"/>
  <c r="J65"/>
  <c r="J189"/>
  <c r="J28" s="1"/>
  <c r="F31"/>
  <c r="F30" s="1"/>
  <c r="F23" s="1"/>
  <c r="G71"/>
  <c r="G24" s="1"/>
  <c r="F150"/>
  <c r="F71" s="1"/>
  <c r="F24" s="1"/>
  <c r="F22"/>
  <c r="E72"/>
  <c r="E71" s="1"/>
  <c r="E24" s="1"/>
  <c r="E179"/>
  <c r="E26" s="1"/>
  <c r="E31"/>
  <c r="E30" s="1"/>
  <c r="E23" s="1"/>
  <c r="E21"/>
  <c r="D30"/>
  <c r="D23" s="1"/>
  <c r="D20" s="1"/>
  <c r="D29" s="1"/>
  <c r="D71"/>
  <c r="D24" s="1"/>
  <c r="D189"/>
  <c r="D28" s="1"/>
  <c r="B19"/>
  <c r="C19" s="1"/>
  <c r="D19" s="1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T24" l="1"/>
  <c r="U71"/>
  <c r="R32"/>
  <c r="R31" s="1"/>
  <c r="R30" s="1"/>
  <c r="R23" s="1"/>
  <c r="R20" s="1"/>
  <c r="R29" s="1"/>
  <c r="R22"/>
  <c r="L30"/>
  <c r="L23" s="1"/>
  <c r="L20" s="1"/>
  <c r="L29" s="1"/>
  <c r="F20"/>
  <c r="F29" s="1"/>
  <c r="E20"/>
  <c r="E29" s="1"/>
  <c r="S35"/>
  <c r="S22" s="1"/>
  <c r="G35"/>
  <c r="U24" l="1"/>
  <c r="T20"/>
  <c r="G32"/>
  <c r="G31" s="1"/>
  <c r="G30" s="1"/>
  <c r="G23" s="1"/>
  <c r="G20" s="1"/>
  <c r="G29" s="1"/>
  <c r="G22"/>
  <c r="S32"/>
  <c r="S31" s="1"/>
  <c r="S30" s="1"/>
  <c r="S23" s="1"/>
  <c r="S20" s="1"/>
  <c r="S29" s="1"/>
  <c r="U20" l="1"/>
  <c r="T29"/>
  <c r="U29" s="1"/>
</calcChain>
</file>

<file path=xl/sharedStrings.xml><?xml version="1.0" encoding="utf-8"?>
<sst xmlns="http://schemas.openxmlformats.org/spreadsheetml/2006/main" count="2050" uniqueCount="467">
  <si>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</si>
  <si>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</si>
  <si>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</si>
  <si>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</si>
  <si>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</si>
  <si>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</si>
  <si>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</si>
  <si>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</si>
  <si>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</si>
  <si>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</si>
  <si>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</si>
  <si>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</si>
  <si>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</si>
  <si>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</si>
  <si>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</si>
  <si>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</si>
  <si>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</si>
  <si>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</si>
  <si>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</si>
  <si>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</si>
  <si>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</si>
  <si>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</si>
  <si>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</si>
  <si>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</si>
  <si>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</si>
  <si>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</si>
  <si>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</si>
  <si>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</si>
  <si>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</si>
  <si>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</si>
  <si>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</si>
  <si>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</si>
  <si>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</si>
  <si>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</si>
  <si>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</si>
  <si>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</si>
  <si>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</si>
  <si>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</si>
  <si>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</si>
  <si>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</si>
  <si>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</si>
  <si>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</si>
  <si>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</si>
  <si>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</si>
  <si>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</si>
  <si>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</si>
  <si>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</si>
  <si>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</si>
  <si>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</si>
  <si>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</si>
  <si>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</si>
  <si>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</si>
  <si>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</si>
  <si>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</si>
  <si>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</si>
  <si>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</si>
  <si>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</si>
  <si>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</si>
  <si>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</si>
  <si>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</si>
  <si>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</si>
  <si>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</si>
  <si>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</si>
  <si>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</si>
  <si>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</si>
  <si>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</si>
  <si>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</si>
  <si>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</si>
  <si>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</si>
  <si>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</si>
  <si>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</si>
  <si>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</si>
  <si>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</si>
  <si>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</si>
  <si>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</si>
  <si>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</si>
  <si>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</si>
  <si>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</si>
  <si>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</si>
  <si>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</si>
  <si>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</si>
  <si>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</si>
  <si>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</si>
  <si>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</si>
  <si>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</si>
  <si>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</si>
  <si>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</si>
  <si>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</si>
  <si>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</si>
  <si>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</si>
  <si>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</si>
  <si>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</si>
  <si>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</si>
  <si>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</si>
  <si>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</si>
  <si>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</si>
  <si>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</si>
  <si>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</si>
  <si>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</si>
  <si>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</si>
  <si>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</si>
  <si>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</si>
  <si>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</si>
  <si>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</si>
  <si>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</si>
  <si>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</si>
  <si>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</si>
  <si>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</si>
  <si>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</si>
  <si>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</si>
  <si>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</si>
  <si>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</si>
  <si>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</si>
  <si>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</si>
  <si>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</si>
  <si>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</si>
  <si>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</si>
  <si>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</si>
  <si>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</si>
  <si>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</si>
  <si>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</si>
  <si>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</si>
  <si>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</si>
  <si>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</si>
  <si>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</si>
  <si>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</si>
  <si>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</si>
  <si>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</si>
  <si>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</si>
  <si>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</si>
  <si>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</si>
  <si>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</si>
  <si>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</si>
  <si>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</si>
  <si>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</si>
  <si>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</si>
  <si>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</si>
  <si>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</si>
  <si>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</si>
  <si>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</si>
  <si>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</si>
  <si>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</si>
  <si>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</si>
  <si>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</si>
  <si>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</si>
  <si>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</si>
  <si>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</si>
  <si>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</si>
  <si>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</si>
  <si>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</si>
  <si>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</si>
  <si>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</si>
  <si>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</si>
  <si>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</si>
  <si>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</si>
  <si>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</si>
  <si>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</si>
  <si>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</si>
  <si>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</si>
  <si>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</si>
  <si>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</si>
  <si>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</si>
  <si>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</si>
  <si>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</si>
  <si>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</si>
  <si>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</si>
  <si>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</si>
  <si>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</si>
  <si>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</si>
  <si>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</si>
  <si>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</si>
  <si>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</si>
  <si>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</si>
  <si>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</si>
  <si>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</si>
  <si>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</si>
  <si>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</si>
  <si>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</si>
  <si>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</si>
  <si>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</si>
  <si>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</si>
  <si>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</si>
  <si>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</si>
  <si>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</si>
  <si>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</si>
  <si>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</si>
  <si>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</si>
  <si>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</si>
  <si>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</si>
  <si>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</si>
  <si>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</si>
  <si>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</si>
  <si>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</si>
  <si>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</si>
  <si>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</si>
  <si>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</si>
  <si>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</si>
  <si>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</si>
  <si>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</si>
  <si>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</si>
  <si>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</si>
  <si>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</si>
  <si>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</si>
  <si>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</si>
  <si>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</si>
  <si>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</si>
  <si>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</si>
  <si>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</si>
  <si>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</si>
  <si>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</si>
  <si>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</si>
  <si>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</si>
  <si>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</si>
  <si>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</si>
  <si>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</si>
  <si>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</si>
  <si>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</si>
  <si>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</si>
  <si>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</si>
  <si>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</si>
  <si>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</si>
  <si>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</si>
  <si>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</si>
  <si>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</si>
  <si>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</si>
  <si>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</si>
  <si>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</si>
  <si>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</si>
  <si>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</si>
  <si>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</si>
  <si>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</si>
  <si>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</si>
  <si>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</si>
  <si>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</si>
  <si>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</si>
  <si>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</si>
  <si>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</si>
  <si>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</si>
  <si>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</si>
  <si>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</si>
  <si>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</si>
  <si>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</si>
  <si>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</si>
  <si>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</si>
  <si>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</si>
  <si>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</si>
  <si>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</si>
  <si>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</si>
  <si>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</si>
  <si>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</si>
  <si>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</si>
  <si>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</si>
  <si>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</si>
  <si>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</si>
  <si>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</si>
  <si>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</si>
  <si>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</si>
  <si>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</si>
  <si>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</si>
  <si>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</si>
  <si>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</si>
  <si>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</si>
  <si>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</si>
  <si>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</si>
  <si>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</si>
  <si>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</si>
  <si>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</si>
  <si>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</si>
  <si>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</si>
  <si>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</si>
  <si>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</si>
  <si>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</si>
  <si>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</si>
  <si>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</si>
  <si>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</si>
  <si>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</si>
  <si>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</si>
  <si>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</si>
  <si>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</si>
  <si>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</si>
  <si>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</si>
  <si>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</si>
  <si>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</si>
  <si>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</si>
  <si>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</si>
  <si>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</si>
  <si>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</si>
  <si>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</si>
  <si>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</si>
  <si>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</si>
  <si>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</si>
  <si>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</si>
  <si>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</si>
  <si>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</si>
  <si>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</si>
  <si>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</si>
  <si>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</si>
  <si>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</si>
  <si>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</si>
  <si>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</si>
  <si>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</si>
  <si>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</si>
  <si>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</si>
  <si>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</si>
  <si>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</si>
  <si>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</si>
  <si>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</si>
  <si>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</si>
  <si>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</si>
  <si>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</si>
  <si>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</si>
  <si>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</si>
  <si>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</si>
  <si>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</si>
  <si>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</si>
  <si>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</si>
  <si>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</si>
  <si>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</si>
  <si>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</si>
  <si>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</si>
  <si>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</si>
  <si>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</si>
  <si>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</si>
  <si>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</si>
  <si>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</si>
  <si>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</si>
  <si>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</si>
  <si>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</si>
  <si>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</si>
  <si>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</si>
  <si>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</si>
  <si>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</si>
  <si>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</si>
  <si>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</si>
  <si>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</si>
  <si>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</si>
  <si>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</si>
  <si>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</si>
  <si>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</si>
  <si>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</si>
  <si>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</si>
  <si>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</si>
  <si>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</si>
  <si>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</si>
  <si>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</si>
  <si>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</si>
  <si>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</si>
  <si>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</si>
  <si>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</si>
  <si>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</si>
  <si>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</si>
  <si>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</si>
  <si>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</si>
  <si>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</si>
  <si>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</si>
  <si>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</si>
  <si>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</si>
  <si>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</si>
  <si>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</si>
  <si>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</si>
  <si>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</si>
  <si>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</si>
  <si>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</si>
  <si>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</si>
  <si>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</si>
  <si>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</si>
  <si>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</si>
  <si>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</si>
  <si>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</si>
  <si>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</si>
  <si>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</si>
  <si>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</si>
  <si>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</si>
  <si>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</si>
  <si>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</si>
  <si>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</si>
  <si>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</si>
  <si>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</si>
  <si>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</si>
  <si>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</si>
  <si>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</si>
  <si>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</si>
  <si>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</si>
  <si>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</si>
  <si>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</si>
  <si>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</si>
  <si>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</si>
  <si>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</si>
  <si>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</si>
  <si>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</si>
  <si>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</si>
  <si>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</si>
  <si>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Строительство кабельной линии 10 кВ от РП-1 до ТП-65.Прокладка кабельной линии 10 кВ с заменой ячейки  на РП-1</t>
  </si>
  <si>
    <t xml:space="preserve">  2021 года</t>
  </si>
  <si>
    <t>Год раскрытия информации: 2021 год</t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</si>
  <si>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 01.01.2021 </t>
    </r>
    <r>
      <rPr>
        <sz val="12"/>
        <color theme="1"/>
        <rFont val="Times New Roman"/>
        <family val="1"/>
        <charset val="204"/>
      </rPr>
      <t xml:space="preserve">(года N) в прогнозных ценах соответствующих лет, млн. рублей 
(без НДС) </t>
    </r>
  </si>
  <si>
    <t xml:space="preserve">Остаток освоения капитальных вложений 
на  01.01.2021 (года N),  
млн. рублей 
(без НДС) </t>
  </si>
  <si>
    <r>
      <t xml:space="preserve">Освоение капитальных вложений </t>
    </r>
    <r>
      <rPr>
        <sz val="12"/>
        <color rgb="FFC00000"/>
        <rFont val="Times New Roman"/>
        <family val="1"/>
        <charset val="204"/>
      </rPr>
      <t xml:space="preserve">2021 </t>
    </r>
    <r>
      <rPr>
        <sz val="12"/>
        <color theme="1"/>
        <rFont val="Times New Roman"/>
        <family val="1"/>
        <charset val="204"/>
      </rPr>
      <t xml:space="preserve">года (года N), млн. рублей (без НДС) 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</si>
  <si>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11.06.2021г. № 88</t>
    </r>
  </si>
  <si>
    <t>ТП-46 электрооборудование РУ 6 кВ, электрооборудование РУ 0,4 кВ. Модульная ПС с трансформатором ТМГ 6/0,4-400 кВА ( 2 шт)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</si>
  <si>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</si>
  <si>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</si>
  <si>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 xml:space="preserve">ТП-53. </t>
    </r>
    <r>
      <rPr>
        <sz val="12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</si>
  <si>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</si>
  <si>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</si>
  <si>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</si>
  <si>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</si>
  <si>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</si>
  <si>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</si>
  <si>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</si>
  <si>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</si>
  <si>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</si>
  <si>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</si>
  <si>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</si>
  <si>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</si>
  <si>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</si>
  <si>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</si>
  <si>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</si>
  <si>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</si>
  <si>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</si>
  <si>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</si>
  <si>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</si>
  <si>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</si>
  <si>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</si>
  <si>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</si>
  <si>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</si>
  <si>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</si>
  <si>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</si>
  <si>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</si>
  <si>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</si>
  <si>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</si>
  <si>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</si>
  <si>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</si>
  <si>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</si>
  <si>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</si>
  <si>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</si>
  <si>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</si>
  <si>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</si>
  <si>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</si>
  <si>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</si>
  <si>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</si>
  <si>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</si>
  <si>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</si>
  <si>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</si>
  <si>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</si>
  <si>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</si>
  <si>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</si>
  <si>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</si>
  <si>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</si>
  <si>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</si>
  <si>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</si>
  <si>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M_Кр_КЛф29_11123.1.02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</si>
  <si>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</si>
  <si>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</si>
  <si>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</si>
  <si>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</si>
  <si>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</si>
  <si>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</si>
  <si>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</si>
  <si>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</si>
  <si>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</si>
  <si>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</si>
  <si>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</si>
  <si>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</si>
  <si>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уточнение стоимости по закупочным процедурам, хоз.способ</t>
  </si>
  <si>
    <t>уточнение стоимости по закупочным процедурам</t>
  </si>
  <si>
    <t xml:space="preserve"> за счет стоимости кадастровых работ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</si>
</sst>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#,##0.000"/>
  </numFmts>
  <fonts count="4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theme="7" tint="-0.249977111117893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DFFE1"/>
        <bgColor indexed="64"/>
      </patternFill>
    </fill>
    <fill>
      <patternFill patternType="solid">
        <fgColor rgb="FFF4FFE1"/>
        <bgColor indexed="64"/>
      </patternFill>
    </fill>
    <fill>
      <patternFill patternType="solid">
        <fgColor rgb="FFE7E2E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5" applyNumberFormat="0" applyAlignment="0" applyProtection="0"/>
    <xf numFmtId="0" fontId="13" fillId="27" borderId="16" applyNumberFormat="0" applyAlignment="0" applyProtection="0"/>
    <xf numFmtId="0" fontId="14" fillId="27" borderId="15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19" fillId="28" borderId="2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2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3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191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5" fillId="2" borderId="0" xfId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165" fontId="8" fillId="31" borderId="3" xfId="0" applyNumberFormat="1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0" applyFont="1" applyFill="1" applyAlignment="1"/>
    <xf numFmtId="0" fontId="4" fillId="2" borderId="0" xfId="1" applyFont="1" applyFill="1" applyAlignment="1"/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165" fontId="33" fillId="2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5" fontId="2" fillId="0" borderId="3" xfId="3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34" fillId="36" borderId="3" xfId="0" applyNumberFormat="1" applyFont="1" applyFill="1" applyBorder="1" applyAlignment="1">
      <alignment horizontal="center" vertical="center" wrapText="1"/>
    </xf>
    <xf numFmtId="0" fontId="36" fillId="3" borderId="3" xfId="0" applyNumberFormat="1" applyFont="1" applyFill="1" applyBorder="1" applyAlignment="1">
      <alignment horizontal="center" vertical="center" wrapText="1"/>
    </xf>
    <xf numFmtId="165" fontId="36" fillId="6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3" borderId="3" xfId="0" applyFont="1" applyFill="1" applyBorder="1" applyAlignment="1">
      <alignment horizontal="center" vertical="center" wrapText="1"/>
    </xf>
    <xf numFmtId="0" fontId="36" fillId="4" borderId="3" xfId="0" applyNumberFormat="1" applyFont="1" applyFill="1" applyBorder="1" applyAlignment="1">
      <alignment horizontal="center" vertical="center" wrapText="1"/>
    </xf>
    <xf numFmtId="165" fontId="36" fillId="7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4" borderId="3" xfId="0" applyFont="1" applyFill="1" applyBorder="1" applyAlignment="1">
      <alignment horizontal="center" vertical="center" wrapText="1"/>
    </xf>
    <xf numFmtId="0" fontId="36" fillId="5" borderId="3" xfId="0" applyNumberFormat="1" applyFont="1" applyFill="1" applyBorder="1" applyAlignment="1">
      <alignment horizontal="center" vertical="center" wrapText="1"/>
    </xf>
    <xf numFmtId="0" fontId="36" fillId="5" borderId="3" xfId="0" applyFont="1" applyFill="1" applyBorder="1" applyAlignment="1">
      <alignment horizontal="left" vertical="center" wrapText="1"/>
    </xf>
    <xf numFmtId="0" fontId="36" fillId="5" borderId="3" xfId="0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vertical="center" wrapText="1"/>
    </xf>
    <xf numFmtId="0" fontId="2" fillId="0" borderId="3" xfId="2" applyNumberFormat="1" applyFont="1" applyBorder="1" applyAlignment="1">
      <alignment horizontal="center" vertical="center"/>
    </xf>
    <xf numFmtId="0" fontId="36" fillId="31" borderId="3" xfId="0" applyNumberFormat="1" applyFont="1" applyFill="1" applyBorder="1" applyAlignment="1">
      <alignment horizontal="center" vertical="center" wrapText="1"/>
    </xf>
    <xf numFmtId="165" fontId="36" fillId="32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31" borderId="3" xfId="0" applyFont="1" applyFill="1" applyBorder="1" applyAlignment="1">
      <alignment horizontal="center" vertical="center" wrapText="1"/>
    </xf>
    <xf numFmtId="0" fontId="36" fillId="33" borderId="3" xfId="0" applyNumberFormat="1" applyFont="1" applyFill="1" applyBorder="1" applyAlignment="1">
      <alignment horizontal="center" vertical="center" wrapText="1"/>
    </xf>
    <xf numFmtId="165" fontId="36" fillId="34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33" borderId="3" xfId="0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165" fontId="2" fillId="0" borderId="3" xfId="3" applyNumberFormat="1" applyFont="1" applyFill="1" applyBorder="1" applyAlignment="1">
      <alignment horizontal="left" vertical="center" wrapText="1"/>
    </xf>
    <xf numFmtId="165" fontId="2" fillId="0" borderId="3" xfId="3" applyNumberFormat="1" applyFont="1" applyFill="1" applyBorder="1" applyAlignment="1">
      <alignment horizontal="center" vertical="center" wrapText="1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36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165" fontId="36" fillId="8" borderId="3" xfId="3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0" fontId="36" fillId="0" borderId="3" xfId="0" applyFont="1" applyFill="1" applyBorder="1" applyAlignment="1">
      <alignment horizontal="left" vertical="center" wrapText="1"/>
    </xf>
    <xf numFmtId="49" fontId="36" fillId="0" borderId="3" xfId="0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left" vertical="center" wrapText="1"/>
    </xf>
    <xf numFmtId="165" fontId="36" fillId="0" borderId="3" xfId="3" applyNumberFormat="1" applyFont="1" applyFill="1" applyBorder="1" applyAlignment="1" applyProtection="1">
      <alignment horizontal="left" vertical="center" wrapText="1"/>
      <protection locked="0"/>
    </xf>
    <xf numFmtId="49" fontId="36" fillId="35" borderId="3" xfId="2" applyNumberFormat="1" applyFont="1" applyFill="1" applyBorder="1" applyAlignment="1">
      <alignment horizontal="center" vertical="center"/>
    </xf>
    <xf numFmtId="0" fontId="36" fillId="35" borderId="3" xfId="2" applyNumberFormat="1" applyFont="1" applyFill="1" applyBorder="1" applyAlignment="1">
      <alignment vertical="center" wrapText="1"/>
    </xf>
    <xf numFmtId="0" fontId="36" fillId="35" borderId="3" xfId="2" applyNumberFormat="1" applyFont="1" applyFill="1" applyBorder="1" applyAlignment="1">
      <alignment horizontal="center" vertical="center"/>
    </xf>
    <xf numFmtId="14" fontId="36" fillId="4" borderId="3" xfId="0" applyNumberFormat="1" applyFont="1" applyFill="1" applyBorder="1" applyAlignment="1">
      <alignment horizontal="center" vertical="center" wrapText="1"/>
    </xf>
    <xf numFmtId="49" fontId="36" fillId="0" borderId="3" xfId="2" applyNumberFormat="1" applyFont="1" applyFill="1" applyBorder="1" applyAlignment="1">
      <alignment horizontal="center" vertical="center"/>
    </xf>
    <xf numFmtId="49" fontId="36" fillId="0" borderId="3" xfId="2" applyNumberFormat="1" applyFont="1" applyFill="1" applyBorder="1" applyAlignment="1">
      <alignment horizontal="left" vertical="center" wrapText="1"/>
    </xf>
    <xf numFmtId="0" fontId="36" fillId="2" borderId="3" xfId="0" applyNumberFormat="1" applyFont="1" applyFill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left" vertical="center" wrapText="1"/>
    </xf>
    <xf numFmtId="0" fontId="36" fillId="2" borderId="3" xfId="0" applyFont="1" applyFill="1" applyBorder="1" applyAlignment="1">
      <alignment horizontal="center" vertical="center" wrapText="1"/>
    </xf>
    <xf numFmtId="49" fontId="36" fillId="2" borderId="3" xfId="0" applyNumberFormat="1" applyFont="1" applyFill="1" applyBorder="1" applyAlignment="1">
      <alignment horizontal="center" vertical="center" wrapText="1"/>
    </xf>
    <xf numFmtId="0" fontId="36" fillId="0" borderId="3" xfId="2" applyNumberFormat="1" applyFont="1" applyFill="1" applyBorder="1" applyAlignment="1">
      <alignment horizontal="left" vertical="center" wrapText="1"/>
    </xf>
    <xf numFmtId="165" fontId="36" fillId="2" borderId="3" xfId="3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5" fontId="2" fillId="2" borderId="3" xfId="3" applyNumberFormat="1" applyFont="1" applyFill="1" applyBorder="1" applyAlignment="1">
      <alignment horizontal="left" vertical="center" wrapText="1"/>
    </xf>
    <xf numFmtId="165" fontId="2" fillId="2" borderId="3" xfId="3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65" fontId="2" fillId="2" borderId="3" xfId="3" applyNumberFormat="1" applyFont="1" applyFill="1" applyBorder="1" applyAlignment="1" applyProtection="1">
      <alignment horizontal="left" vertical="center" wrapText="1"/>
      <protection locked="0"/>
    </xf>
    <xf numFmtId="49" fontId="36" fillId="4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36" fillId="3" borderId="3" xfId="0" applyNumberFormat="1" applyFont="1" applyFill="1" applyBorder="1" applyAlignment="1">
      <alignment horizontal="center" vertical="center" wrapText="1"/>
    </xf>
    <xf numFmtId="165" fontId="36" fillId="4" borderId="3" xfId="0" applyNumberFormat="1" applyFont="1" applyFill="1" applyBorder="1" applyAlignment="1">
      <alignment horizontal="center" vertical="center" wrapText="1"/>
    </xf>
    <xf numFmtId="165" fontId="36" fillId="5" borderId="3" xfId="0" applyNumberFormat="1" applyFont="1" applyFill="1" applyBorder="1" applyAlignment="1">
      <alignment horizontal="center" vertical="center" wrapText="1"/>
    </xf>
    <xf numFmtId="165" fontId="36" fillId="31" borderId="3" xfId="0" applyNumberFormat="1" applyFont="1" applyFill="1" applyBorder="1" applyAlignment="1">
      <alignment horizontal="center" vertical="center" wrapText="1"/>
    </xf>
    <xf numFmtId="165" fontId="36" fillId="33" borderId="3" xfId="0" applyNumberFormat="1" applyFont="1" applyFill="1" applyBorder="1" applyAlignment="1">
      <alignment horizontal="center" vertical="center" wrapText="1"/>
    </xf>
    <xf numFmtId="165" fontId="2" fillId="0" borderId="2" xfId="3" applyNumberFormat="1" applyFont="1" applyFill="1" applyBorder="1" applyAlignment="1">
      <alignment horizontal="center" vertical="center" wrapText="1"/>
    </xf>
    <xf numFmtId="168" fontId="2" fillId="2" borderId="3" xfId="3" applyNumberFormat="1" applyFont="1" applyFill="1" applyBorder="1" applyAlignment="1">
      <alignment horizontal="center" vertical="center" wrapText="1"/>
    </xf>
    <xf numFmtId="168" fontId="2" fillId="0" borderId="3" xfId="3" applyNumberFormat="1" applyFont="1" applyFill="1" applyBorder="1" applyAlignment="1">
      <alignment horizontal="center" vertical="center" wrapText="1"/>
    </xf>
    <xf numFmtId="165" fontId="36" fillId="2" borderId="3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165" fontId="33" fillId="36" borderId="3" xfId="0" applyNumberFormat="1" applyFont="1" applyFill="1" applyBorder="1" applyAlignment="1">
      <alignment horizontal="center" vertical="center" wrapText="1"/>
    </xf>
    <xf numFmtId="165" fontId="34" fillId="37" borderId="3" xfId="0" applyNumberFormat="1" applyFont="1" applyFill="1" applyBorder="1" applyAlignment="1">
      <alignment horizontal="center" vertical="center" wrapText="1"/>
    </xf>
    <xf numFmtId="165" fontId="33" fillId="37" borderId="3" xfId="0" applyNumberFormat="1" applyFont="1" applyFill="1" applyBorder="1" applyAlignment="1">
      <alignment horizontal="center" vertical="center" wrapText="1"/>
    </xf>
    <xf numFmtId="165" fontId="4" fillId="37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/>
    </xf>
    <xf numFmtId="165" fontId="33" fillId="37" borderId="3" xfId="0" applyNumberFormat="1" applyFont="1" applyFill="1" applyBorder="1" applyAlignment="1">
      <alignment horizontal="center" vertical="center"/>
    </xf>
    <xf numFmtId="165" fontId="33" fillId="37" borderId="2" xfId="0" applyNumberFormat="1" applyFont="1" applyFill="1" applyBorder="1" applyAlignment="1">
      <alignment horizontal="center" vertical="center"/>
    </xf>
    <xf numFmtId="165" fontId="33" fillId="36" borderId="2" xfId="0" applyNumberFormat="1" applyFont="1" applyFill="1" applyBorder="1" applyAlignment="1">
      <alignment horizontal="center" vertical="center"/>
    </xf>
    <xf numFmtId="165" fontId="4" fillId="36" borderId="3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38" borderId="3" xfId="0" applyNumberFormat="1" applyFont="1" applyFill="1" applyBorder="1" applyAlignment="1">
      <alignment horizontal="center" vertical="center" wrapText="1"/>
    </xf>
    <xf numFmtId="165" fontId="36" fillId="39" borderId="3" xfId="0" applyNumberFormat="1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35" borderId="3" xfId="2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6" fillId="2" borderId="2" xfId="0" applyFont="1" applyFill="1" applyBorder="1" applyAlignment="1">
      <alignment horizontal="center" vertical="center" wrapText="1"/>
    </xf>
    <xf numFmtId="165" fontId="2" fillId="31" borderId="3" xfId="0" applyNumberFormat="1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5" fontId="36" fillId="3" borderId="4" xfId="0" applyNumberFormat="1" applyFont="1" applyFill="1" applyBorder="1" applyAlignment="1">
      <alignment horizontal="center" vertical="center" wrapText="1"/>
    </xf>
    <xf numFmtId="165" fontId="36" fillId="4" borderId="4" xfId="0" applyNumberFormat="1" applyFont="1" applyFill="1" applyBorder="1" applyAlignment="1">
      <alignment horizontal="center" vertical="center" wrapText="1"/>
    </xf>
    <xf numFmtId="165" fontId="36" fillId="5" borderId="4" xfId="0" applyNumberFormat="1" applyFont="1" applyFill="1" applyBorder="1" applyAlignment="1">
      <alignment horizontal="center" vertical="center" wrapText="1"/>
    </xf>
    <xf numFmtId="0" fontId="2" fillId="0" borderId="4" xfId="2" applyNumberFormat="1" applyFont="1" applyBorder="1" applyAlignment="1">
      <alignment horizontal="center" vertical="center"/>
    </xf>
    <xf numFmtId="165" fontId="36" fillId="31" borderId="4" xfId="0" applyNumberFormat="1" applyFont="1" applyFill="1" applyBorder="1" applyAlignment="1">
      <alignment horizontal="center" vertical="center" wrapText="1"/>
    </xf>
    <xf numFmtId="165" fontId="36" fillId="33" borderId="4" xfId="0" applyNumberFormat="1" applyFont="1" applyFill="1" applyBorder="1" applyAlignment="1">
      <alignment horizontal="center" vertical="center" wrapText="1"/>
    </xf>
    <xf numFmtId="0" fontId="2" fillId="35" borderId="4" xfId="2" applyNumberFormat="1" applyFont="1" applyFill="1" applyBorder="1" applyAlignment="1">
      <alignment horizontal="center" vertical="center"/>
    </xf>
    <xf numFmtId="49" fontId="2" fillId="0" borderId="4" xfId="2" applyNumberFormat="1" applyFont="1" applyFill="1" applyBorder="1" applyAlignment="1">
      <alignment horizontal="center" vertical="center"/>
    </xf>
    <xf numFmtId="0" fontId="2" fillId="36" borderId="4" xfId="2" applyNumberFormat="1" applyFont="1" applyFill="1" applyBorder="1" applyAlignment="1">
      <alignment horizontal="center" vertical="center"/>
    </xf>
    <xf numFmtId="0" fontId="36" fillId="4" borderId="4" xfId="0" applyFont="1" applyFill="1" applyBorder="1" applyAlignment="1">
      <alignment horizontal="center" vertical="center" wrapText="1"/>
    </xf>
    <xf numFmtId="165" fontId="36" fillId="39" borderId="4" xfId="0" applyNumberFormat="1" applyFont="1" applyFill="1" applyBorder="1" applyAlignment="1">
      <alignment horizontal="center" vertical="center" wrapText="1"/>
    </xf>
    <xf numFmtId="165" fontId="36" fillId="2" borderId="4" xfId="0" applyNumberFormat="1" applyFont="1" applyFill="1" applyBorder="1" applyAlignment="1">
      <alignment horizontal="center" vertical="center" wrapText="1"/>
    </xf>
    <xf numFmtId="165" fontId="34" fillId="36" borderId="4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5" fontId="36" fillId="2" borderId="7" xfId="0" applyNumberFormat="1" applyFont="1" applyFill="1" applyBorder="1" applyAlignment="1">
      <alignment horizontal="center" vertical="center" wrapText="1"/>
    </xf>
    <xf numFmtId="49" fontId="2" fillId="36" borderId="4" xfId="2" applyNumberFormat="1" applyFont="1" applyFill="1" applyBorder="1" applyAlignment="1">
      <alignment horizontal="center" vertical="center"/>
    </xf>
    <xf numFmtId="165" fontId="33" fillId="0" borderId="3" xfId="0" applyNumberFormat="1" applyFont="1" applyFill="1" applyBorder="1" applyAlignment="1">
      <alignment horizontal="center" vertical="center" wrapText="1"/>
    </xf>
    <xf numFmtId="4" fontId="38" fillId="3" borderId="3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169" fontId="39" fillId="2" borderId="3" xfId="1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36" fillId="0" borderId="3" xfId="3" applyNumberFormat="1" applyFont="1" applyFill="1" applyBorder="1" applyAlignment="1">
      <alignment horizontal="center" vertical="center" wrapText="1"/>
    </xf>
    <xf numFmtId="165" fontId="40" fillId="36" borderId="3" xfId="0" applyNumberFormat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wrapText="1"/>
    </xf>
    <xf numFmtId="165" fontId="36" fillId="0" borderId="3" xfId="0" applyNumberFormat="1" applyFont="1" applyFill="1" applyBorder="1" applyAlignment="1">
      <alignment horizontal="center" vertical="center" wrapText="1"/>
    </xf>
    <xf numFmtId="0" fontId="4" fillId="0" borderId="3" xfId="1" applyFont="1" applyBorder="1"/>
    <xf numFmtId="0" fontId="4" fillId="0" borderId="3" xfId="1" applyFont="1" applyBorder="1" applyAlignment="1">
      <alignment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4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36" fillId="37" borderId="2" xfId="0" applyNumberFormat="1" applyFont="1" applyFill="1" applyBorder="1" applyAlignment="1">
      <alignment horizontal="center" vertical="center"/>
    </xf>
    <xf numFmtId="165" fontId="36" fillId="37" borderId="14" xfId="0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165" fontId="33" fillId="0" borderId="2" xfId="0" applyNumberFormat="1" applyFont="1" applyFill="1" applyBorder="1" applyAlignment="1">
      <alignment horizontal="center" vertical="center" wrapText="1"/>
    </xf>
    <xf numFmtId="165" fontId="33" fillId="0" borderId="14" xfId="0" applyNumberFormat="1" applyFont="1" applyFill="1" applyBorder="1" applyAlignment="1">
      <alignment horizontal="center" vertical="center" wrapText="1"/>
    </xf>
    <xf numFmtId="0" fontId="31" fillId="2" borderId="0" xfId="2" applyFont="1" applyFill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31" fillId="2" borderId="0" xfId="0" applyFont="1" applyFill="1" applyAlignment="1">
      <alignment horizontal="center"/>
    </xf>
    <xf numFmtId="0" fontId="4" fillId="2" borderId="1" xfId="1" applyFont="1" applyFill="1" applyBorder="1" applyAlignment="1">
      <alignment horizontal="center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61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EE8F4"/>
      <color rgb="FFFDFEDA"/>
      <color rgb="FFE6FED0"/>
      <color rgb="FFB2DBEA"/>
      <color rgb="FFFFFFCD"/>
      <color rgb="FFFD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B217"/>
  <sheetViews>
    <sheetView tabSelected="1" view="pageBreakPreview" topLeftCell="C3" zoomScale="73" zoomScaleNormal="80" zoomScaleSheetLayoutView="73" zoomScalePageLayoutView="70" workbookViewId="0">
      <selection activeCell="V20" sqref="V20:V217"/>
    </sheetView>
  </sheetViews>
  <sheetFormatPr defaultColWidth="9" defaultRowHeight="15.75"/>
  <cols>
    <col min="1" max="1" width="14.75" style="9" customWidth="1"/>
    <col min="2" max="2" width="53.125" style="9" customWidth="1"/>
    <col min="3" max="3" width="29.875" style="9" customWidth="1"/>
    <col min="4" max="4" width="18" style="9" customWidth="1"/>
    <col min="5" max="5" width="17.5" style="9" customWidth="1"/>
    <col min="6" max="6" width="9" style="9" customWidth="1"/>
    <col min="7" max="7" width="9.125" style="9" customWidth="1"/>
    <col min="8" max="8" width="12.875" style="9" customWidth="1"/>
    <col min="9" max="17" width="11.25" style="9" customWidth="1"/>
    <col min="18" max="18" width="11" style="9" customWidth="1"/>
    <col min="19" max="19" width="10.875" style="9" customWidth="1"/>
    <col min="20" max="20" width="11.75" style="9" customWidth="1"/>
    <col min="21" max="21" width="9.375" style="9" customWidth="1"/>
    <col min="22" max="22" width="24.125" style="9" customWidth="1"/>
    <col min="23" max="23" width="10.875" style="9" customWidth="1"/>
    <col min="24" max="24" width="13.25" style="9" customWidth="1"/>
    <col min="25" max="26" width="10.625" style="9" customWidth="1"/>
    <col min="27" max="27" width="12.125" style="9" customWidth="1"/>
    <col min="28" max="28" width="10.625" style="9" customWidth="1"/>
    <col min="29" max="29" width="22.75" style="9" customWidth="1"/>
    <col min="30" max="67" width="10.625" style="9" customWidth="1"/>
    <col min="68" max="68" width="12.125" style="9" customWidth="1"/>
    <col min="69" max="69" width="11.5" style="9" customWidth="1"/>
    <col min="70" max="70" width="14.125" style="9" customWidth="1"/>
    <col min="71" max="71" width="15.125" style="9" customWidth="1"/>
    <col min="72" max="72" width="13" style="9" customWidth="1"/>
    <col min="73" max="73" width="11.75" style="9" customWidth="1"/>
    <col min="74" max="74" width="17.5" style="9" customWidth="1"/>
    <col min="75" max="16384" width="9" style="9"/>
  </cols>
  <sheetData>
    <row r="1" spans="1:28" ht="18.75">
      <c r="V1" s="21" t="s">
        <v>0</v>
      </c>
    </row>
    <row r="2" spans="1:28" ht="18.75">
      <c r="V2" s="22" t="s">
        <v>1</v>
      </c>
    </row>
    <row r="3" spans="1:28" ht="18.75">
      <c r="V3" s="23" t="s">
        <v>2</v>
      </c>
    </row>
    <row r="4" spans="1:28" s="25" customFormat="1" ht="18.75">
      <c r="A4" s="185" t="s">
        <v>3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24"/>
      <c r="X4" s="24"/>
      <c r="Y4" s="24"/>
      <c r="Z4" s="24"/>
      <c r="AA4" s="24"/>
    </row>
    <row r="5" spans="1:28" s="25" customFormat="1" ht="18.75" customHeight="1">
      <c r="A5" s="186" t="s">
        <v>393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26"/>
      <c r="X5" s="26"/>
      <c r="Y5" s="26"/>
      <c r="Z5" s="26"/>
      <c r="AA5" s="26"/>
      <c r="AB5" s="26"/>
    </row>
    <row r="6" spans="1:28" s="25" customFormat="1" ht="6.75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8" s="25" customFormat="1" ht="18.75" customHeight="1">
      <c r="A7" s="187" t="s">
        <v>383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26"/>
      <c r="X7" s="26"/>
      <c r="Y7" s="26"/>
      <c r="Z7" s="26"/>
      <c r="AA7" s="26"/>
    </row>
    <row r="8" spans="1:28">
      <c r="A8" s="188" t="s">
        <v>4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"/>
      <c r="X8" s="1"/>
      <c r="Y8" s="1"/>
      <c r="Z8" s="1"/>
      <c r="AA8" s="1"/>
    </row>
    <row r="9" spans="1:28" ht="5.25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</row>
    <row r="10" spans="1:28" ht="18.75">
      <c r="A10" s="189" t="s">
        <v>394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27"/>
      <c r="X10" s="27"/>
      <c r="Y10" s="27"/>
      <c r="Z10" s="27"/>
      <c r="AA10" s="27"/>
    </row>
    <row r="11" spans="1:28" ht="6.75" customHeight="1">
      <c r="AA11" s="22"/>
    </row>
    <row r="12" spans="1:28" ht="18.75">
      <c r="A12" s="184" t="s">
        <v>398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2"/>
      <c r="X12" s="2"/>
      <c r="Y12" s="2"/>
      <c r="Z12" s="3"/>
      <c r="AA12" s="3"/>
    </row>
    <row r="13" spans="1:28">
      <c r="A13" s="188" t="s">
        <v>5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"/>
      <c r="X13" s="1"/>
      <c r="Y13" s="1"/>
      <c r="Z13" s="1"/>
      <c r="AA13" s="1"/>
    </row>
    <row r="14" spans="1:28" ht="7.5" customHeight="1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28"/>
      <c r="X14" s="28"/>
      <c r="Y14" s="28"/>
      <c r="Z14" s="28"/>
    </row>
    <row r="15" spans="1:28" ht="130.5" customHeight="1">
      <c r="A15" s="178" t="s">
        <v>6</v>
      </c>
      <c r="B15" s="171" t="s">
        <v>7</v>
      </c>
      <c r="C15" s="171" t="s">
        <v>8</v>
      </c>
      <c r="D15" s="178" t="s">
        <v>9</v>
      </c>
      <c r="E15" s="178" t="s">
        <v>395</v>
      </c>
      <c r="F15" s="171" t="s">
        <v>396</v>
      </c>
      <c r="G15" s="171"/>
      <c r="H15" s="168" t="s">
        <v>397</v>
      </c>
      <c r="I15" s="169"/>
      <c r="J15" s="169"/>
      <c r="K15" s="169"/>
      <c r="L15" s="169"/>
      <c r="M15" s="169"/>
      <c r="N15" s="169"/>
      <c r="O15" s="169"/>
      <c r="P15" s="169"/>
      <c r="Q15" s="170"/>
      <c r="R15" s="171" t="s">
        <v>10</v>
      </c>
      <c r="S15" s="171"/>
      <c r="T15" s="172" t="s">
        <v>11</v>
      </c>
      <c r="U15" s="173"/>
      <c r="V15" s="178" t="s">
        <v>12</v>
      </c>
    </row>
    <row r="16" spans="1:28" ht="21.75" customHeight="1">
      <c r="A16" s="179"/>
      <c r="B16" s="171"/>
      <c r="C16" s="171"/>
      <c r="D16" s="179"/>
      <c r="E16" s="179"/>
      <c r="F16" s="181" t="s">
        <v>13</v>
      </c>
      <c r="G16" s="181" t="s">
        <v>14</v>
      </c>
      <c r="H16" s="171" t="s">
        <v>15</v>
      </c>
      <c r="I16" s="171"/>
      <c r="J16" s="171" t="s">
        <v>16</v>
      </c>
      <c r="K16" s="171"/>
      <c r="L16" s="171" t="s">
        <v>17</v>
      </c>
      <c r="M16" s="171"/>
      <c r="N16" s="172" t="s">
        <v>18</v>
      </c>
      <c r="O16" s="173"/>
      <c r="P16" s="172" t="s">
        <v>19</v>
      </c>
      <c r="Q16" s="173"/>
      <c r="R16" s="181" t="s">
        <v>13</v>
      </c>
      <c r="S16" s="181" t="s">
        <v>14</v>
      </c>
      <c r="T16" s="174"/>
      <c r="U16" s="175"/>
      <c r="V16" s="179"/>
    </row>
    <row r="17" spans="1:22" ht="18" customHeight="1">
      <c r="A17" s="179"/>
      <c r="B17" s="171"/>
      <c r="C17" s="171"/>
      <c r="D17" s="179"/>
      <c r="E17" s="179"/>
      <c r="F17" s="181"/>
      <c r="G17" s="181"/>
      <c r="H17" s="171"/>
      <c r="I17" s="171"/>
      <c r="J17" s="171"/>
      <c r="K17" s="171"/>
      <c r="L17" s="171"/>
      <c r="M17" s="171"/>
      <c r="N17" s="176"/>
      <c r="O17" s="177"/>
      <c r="P17" s="176"/>
      <c r="Q17" s="177"/>
      <c r="R17" s="181"/>
      <c r="S17" s="181"/>
      <c r="T17" s="176"/>
      <c r="U17" s="177"/>
      <c r="V17" s="179"/>
    </row>
    <row r="18" spans="1:22" ht="51.75" customHeight="1">
      <c r="A18" s="180"/>
      <c r="B18" s="171"/>
      <c r="C18" s="171"/>
      <c r="D18" s="180"/>
      <c r="E18" s="180"/>
      <c r="F18" s="181"/>
      <c r="G18" s="181"/>
      <c r="H18" s="20" t="s">
        <v>20</v>
      </c>
      <c r="I18" s="20" t="s">
        <v>21</v>
      </c>
      <c r="J18" s="20" t="s">
        <v>20</v>
      </c>
      <c r="K18" s="20" t="s">
        <v>21</v>
      </c>
      <c r="L18" s="20" t="s">
        <v>20</v>
      </c>
      <c r="M18" s="20" t="s">
        <v>21</v>
      </c>
      <c r="N18" s="29" t="s">
        <v>20</v>
      </c>
      <c r="O18" s="29" t="s">
        <v>21</v>
      </c>
      <c r="P18" s="29" t="s">
        <v>20</v>
      </c>
      <c r="Q18" s="29" t="s">
        <v>21</v>
      </c>
      <c r="R18" s="181"/>
      <c r="S18" s="181"/>
      <c r="T18" s="30" t="s">
        <v>22</v>
      </c>
      <c r="U18" s="30" t="s">
        <v>23</v>
      </c>
      <c r="V18" s="180"/>
    </row>
    <row r="19" spans="1:22" ht="20.25" customHeight="1">
      <c r="A19" s="20">
        <v>1</v>
      </c>
      <c r="B19" s="20">
        <f>A19+1</f>
        <v>2</v>
      </c>
      <c r="C19" s="20">
        <f t="shared" ref="C19:V19" si="0">B19+1</f>
        <v>3</v>
      </c>
      <c r="D19" s="20">
        <f t="shared" si="0"/>
        <v>4</v>
      </c>
      <c r="E19" s="20">
        <f t="shared" si="0"/>
        <v>5</v>
      </c>
      <c r="F19" s="20">
        <f t="shared" si="0"/>
        <v>6</v>
      </c>
      <c r="G19" s="20">
        <f t="shared" si="0"/>
        <v>7</v>
      </c>
      <c r="H19" s="20">
        <f t="shared" si="0"/>
        <v>8</v>
      </c>
      <c r="I19" s="20">
        <f t="shared" si="0"/>
        <v>9</v>
      </c>
      <c r="J19" s="20">
        <f t="shared" si="0"/>
        <v>10</v>
      </c>
      <c r="K19" s="20">
        <f t="shared" si="0"/>
        <v>11</v>
      </c>
      <c r="L19" s="20">
        <f t="shared" si="0"/>
        <v>12</v>
      </c>
      <c r="M19" s="20">
        <f t="shared" si="0"/>
        <v>13</v>
      </c>
      <c r="N19" s="20">
        <f t="shared" si="0"/>
        <v>14</v>
      </c>
      <c r="O19" s="20">
        <f t="shared" si="0"/>
        <v>15</v>
      </c>
      <c r="P19" s="20">
        <f t="shared" si="0"/>
        <v>16</v>
      </c>
      <c r="Q19" s="20">
        <f t="shared" si="0"/>
        <v>17</v>
      </c>
      <c r="R19" s="20">
        <f t="shared" si="0"/>
        <v>18</v>
      </c>
      <c r="S19" s="20">
        <f t="shared" si="0"/>
        <v>19</v>
      </c>
      <c r="T19" s="20">
        <f t="shared" si="0"/>
        <v>20</v>
      </c>
      <c r="U19" s="20">
        <f t="shared" si="0"/>
        <v>21</v>
      </c>
      <c r="V19" s="20">
        <f t="shared" si="0"/>
        <v>22</v>
      </c>
    </row>
    <row r="20" spans="1:22">
      <c r="A20" s="40" t="s">
        <v>150</v>
      </c>
      <c r="B20" s="41" t="s">
        <v>24</v>
      </c>
      <c r="C20" s="42" t="s">
        <v>25</v>
      </c>
      <c r="D20" s="96">
        <f t="shared" ref="D20" si="1">IF(NOT(SUM(D23:D28)=0),SUM(D23:D28),"нд")</f>
        <v>1.0029999999999999</v>
      </c>
      <c r="E20" s="4">
        <f>IF(NOT(SUM(E23:E28)=0),SUM(E23:E28),"нд")</f>
        <v>110.65300000000001</v>
      </c>
      <c r="F20" s="96" t="str">
        <f t="shared" ref="F20:I20" si="2">IF(NOT(SUM(F23:F28)=0),SUM(F23:F28),"нд")</f>
        <v>нд</v>
      </c>
      <c r="G20" s="96">
        <f t="shared" si="2"/>
        <v>44.506999999999998</v>
      </c>
      <c r="H20" s="96">
        <f t="shared" si="2"/>
        <v>21.999000000000002</v>
      </c>
      <c r="I20" s="96">
        <f t="shared" si="2"/>
        <v>21.740000000000002</v>
      </c>
      <c r="J20" s="96">
        <f t="shared" ref="J20" si="3">IF(NOT(SUM(J23:J28)=0),SUM(J23:J28),"нд")</f>
        <v>1.117</v>
      </c>
      <c r="K20" s="96">
        <f t="shared" ref="K20" si="4">IF(NOT(SUM(K23:K28)=0),SUM(K23:K28),"нд")</f>
        <v>0.32700000000000001</v>
      </c>
      <c r="L20" s="96">
        <f t="shared" ref="L20:M20" si="5">IF(NOT(SUM(L23:L28)=0),SUM(L23:L28),"нд")</f>
        <v>2.8330000000000002</v>
      </c>
      <c r="M20" s="96">
        <f t="shared" si="5"/>
        <v>2.3159999999999998</v>
      </c>
      <c r="N20" s="96">
        <f t="shared" ref="N20" si="6">IF(NOT(SUM(N23:N28)=0),SUM(N23:N28),"нд")</f>
        <v>13.345000000000002</v>
      </c>
      <c r="O20" s="96">
        <f t="shared" ref="O20" si="7">IF(NOT(SUM(O23:O28)=0),SUM(O23:O28),"нд")</f>
        <v>2.105</v>
      </c>
      <c r="P20" s="96">
        <f t="shared" ref="P20" si="8">IF(NOT(SUM(P23:P28)=0),SUM(P23:P28),"нд")</f>
        <v>4.7039999999999997</v>
      </c>
      <c r="Q20" s="131">
        <f t="shared" ref="Q20:S20" si="9">IF(NOT(SUM(Q23:Q28)=0),SUM(Q23:Q28),"нд")</f>
        <v>16.992000000000001</v>
      </c>
      <c r="R20" s="96" t="str">
        <f t="shared" si="9"/>
        <v>нд</v>
      </c>
      <c r="S20" s="96">
        <f t="shared" si="9"/>
        <v>22.575000000000003</v>
      </c>
      <c r="T20" s="96">
        <f t="shared" ref="T20" si="10">IF(NOT(SUM(T23:T28)=0),SUM(T23:T28),"нд")</f>
        <v>-0.25900000000000001</v>
      </c>
      <c r="U20" s="148">
        <f>IF(AND(NOT(SUM(H20)=0),NOT(SUM(H20)=0)),ROUND(SUM(T20)/SUM(H20)*100,2),"нд")</f>
        <v>-1.18</v>
      </c>
      <c r="V20" s="157"/>
    </row>
    <row r="21" spans="1:22">
      <c r="A21" s="43"/>
      <c r="B21" s="44" t="s">
        <v>31</v>
      </c>
      <c r="C21" s="45" t="s">
        <v>25</v>
      </c>
      <c r="D21" s="97">
        <f t="shared" ref="D21" si="11">IF(NOT(SUM(D33,D76,D130,D162,D185,D191,D208)=0),SUM(D33,D76,D130,D162,D185,D191,D208),"нд")</f>
        <v>1.0029999999999999</v>
      </c>
      <c r="E21" s="6">
        <f>IF(NOT(SUM(E33,E76,E130,E162,E185,E191,E208)=0),SUM(E33,E76,E130,E162,E185,E191,E208),"нд")</f>
        <v>56.236000000000004</v>
      </c>
      <c r="F21" s="97" t="str">
        <f t="shared" ref="F21:G21" si="12">IF(NOT(SUM(F33,F76,F130,F162,F185,F191,F208)=0),SUM(F33,F76,F130,F162,F185,F191,F208),"нд")</f>
        <v>нд</v>
      </c>
      <c r="G21" s="97">
        <f t="shared" si="12"/>
        <v>25.22</v>
      </c>
      <c r="H21" s="97">
        <f t="shared" ref="H21:I21" si="13">IF(NOT(SUM(H33,H76,H130,H185,H191,H208)=0),SUM(H33,H76,H130,H185,H191,H208),"нд")</f>
        <v>11.257000000000001</v>
      </c>
      <c r="I21" s="97">
        <f t="shared" si="13"/>
        <v>11.637</v>
      </c>
      <c r="J21" s="97">
        <f t="shared" ref="J21:K21" si="14">IF(NOT(SUM(J33,J76,J130,J185,J191,J208)=0),SUM(J33,J76,J130,J185,J191,J208),"нд")</f>
        <v>1.117</v>
      </c>
      <c r="K21" s="97">
        <f t="shared" si="14"/>
        <v>0.32700000000000001</v>
      </c>
      <c r="L21" s="97" t="str">
        <f t="shared" ref="L21:M21" si="15">IF(NOT(SUM(L33,L76,L130,L185,L191,L208)=0),SUM(L33,L76,L130,L185,L191,L208),"нд")</f>
        <v>нд</v>
      </c>
      <c r="M21" s="97">
        <f t="shared" si="15"/>
        <v>1.117</v>
      </c>
      <c r="N21" s="97">
        <f t="shared" ref="N21:O21" si="16">IF(NOT(SUM(N33,N76,N130,N185,N191,N208)=0),SUM(N33,N76,N130,N185,N191,N208),"нд")</f>
        <v>10.14</v>
      </c>
      <c r="O21" s="97">
        <f t="shared" si="16"/>
        <v>2.105</v>
      </c>
      <c r="P21" s="97" t="str">
        <f t="shared" ref="P21:S21" si="17">IF(NOT(SUM(P33,P76,P130,P185,P191,P208)=0),SUM(P33,P76,P130,P185,P191,P208),"нд")</f>
        <v>нд</v>
      </c>
      <c r="Q21" s="132">
        <f t="shared" si="17"/>
        <v>8.088000000000001</v>
      </c>
      <c r="R21" s="97" t="str">
        <f t="shared" si="17"/>
        <v>нд</v>
      </c>
      <c r="S21" s="97">
        <f t="shared" si="17"/>
        <v>6.9750000000000005</v>
      </c>
      <c r="T21" s="97">
        <f t="shared" ref="T21" si="18">IF(NOT(SUM(T33,T76,T130,T185,T191,T208)=0),SUM(T33,T76,T130,T185,T191,T208),"нд")</f>
        <v>0.38000000000000034</v>
      </c>
      <c r="U21" s="149">
        <f t="shared" ref="U21:U84" si="19">IF(AND(NOT(SUM(H21)=0),NOT(SUM(H21)=0)),ROUND(SUM(T21)/SUM(H21)*100,2),"нд")</f>
        <v>3.38</v>
      </c>
      <c r="V21" s="157"/>
    </row>
    <row r="22" spans="1:22">
      <c r="A22" s="46"/>
      <c r="B22" s="47" t="s">
        <v>67</v>
      </c>
      <c r="C22" s="48" t="s">
        <v>25</v>
      </c>
      <c r="D22" s="98" t="str">
        <f t="shared" ref="D22" si="20">IF(NOT(SUM(D35,D39,D69,D88,D172,D180,D202,D214)=0),SUM(D35,D39,D69,D88,D172,D180,D202,D214),"нд")</f>
        <v>нд</v>
      </c>
      <c r="E22" s="7">
        <f>IF(NOT(SUM(E35,E39,E69,E88,E172,E180,E202,E214)=0),SUM(E35,E39,E69,E88,E172,E180,E202,E214),"нд")</f>
        <v>54.417000000000002</v>
      </c>
      <c r="F22" s="98" t="str">
        <f t="shared" ref="F22:G22" si="21">IF(NOT(SUM(F35,F39,F69,F88,F172,F180,F202,F214)=0),SUM(F35,F39,F69,F88,F172,F180,F202,F214),"нд")</f>
        <v>нд</v>
      </c>
      <c r="G22" s="98">
        <f t="shared" si="21"/>
        <v>19.286999999999999</v>
      </c>
      <c r="H22" s="98">
        <f t="shared" ref="H22:I22" si="22">IF(NOT(SUM(H35,H39,H69,H88,H172,H180,H202,H214)=0),SUM(H35,H39,H69,H88,H180,H172,H202,H214),"нд")</f>
        <v>10.742000000000001</v>
      </c>
      <c r="I22" s="98">
        <f t="shared" si="22"/>
        <v>10.103</v>
      </c>
      <c r="J22" s="98" t="str">
        <f t="shared" ref="J22:K22" si="23">IF(NOT(SUM(J35,J39,J69,J88,J172,J180,J202,J214)=0),SUM(J35,J39,J69,J88,J180,J172,J202,J214),"нд")</f>
        <v>нд</v>
      </c>
      <c r="K22" s="98" t="str">
        <f t="shared" si="23"/>
        <v>нд</v>
      </c>
      <c r="L22" s="98">
        <f t="shared" ref="L22:M22" si="24">IF(NOT(SUM(L35,L39,L69,L88,L172,L180,L202,L214)=0),SUM(L35,L39,L69,L88,L180,L172,L202,L214),"нд")</f>
        <v>2.8330000000000002</v>
      </c>
      <c r="M22" s="98">
        <f t="shared" si="24"/>
        <v>1.1989999999999998</v>
      </c>
      <c r="N22" s="98">
        <f t="shared" ref="N22:O22" si="25">IF(NOT(SUM(N35,N39,N69,N88,N172,N180,N202,N214)=0),SUM(N35,N39,N69,N88,N180,N172,N202,N214),"нд")</f>
        <v>3.2050000000000001</v>
      </c>
      <c r="O22" s="98" t="str">
        <f t="shared" si="25"/>
        <v>нд</v>
      </c>
      <c r="P22" s="98">
        <f t="shared" ref="P22:S22" si="26">IF(NOT(SUM(P35,P39,P69,P88,P172,P180,P202,P214)=0),SUM(P35,P39,P69,P88,P180,P172,P202,P214),"нд")</f>
        <v>4.7039999999999997</v>
      </c>
      <c r="Q22" s="133">
        <f t="shared" si="26"/>
        <v>8.9039999999999999</v>
      </c>
      <c r="R22" s="98" t="str">
        <f t="shared" si="26"/>
        <v>нд</v>
      </c>
      <c r="S22" s="98">
        <f t="shared" si="26"/>
        <v>8.5449999999999999</v>
      </c>
      <c r="T22" s="98">
        <f t="shared" ref="T22" si="27">IF(NOT(SUM(T35,T39,T69,T88,T172,T180,T202,T214)=0),SUM(T35,T39,T69,T88,T180,T172,T202,T214),"нд")</f>
        <v>-0.63900000000000035</v>
      </c>
      <c r="U22" s="149">
        <f t="shared" si="19"/>
        <v>-5.95</v>
      </c>
      <c r="V22" s="157"/>
    </row>
    <row r="23" spans="1:22">
      <c r="A23" s="40" t="s">
        <v>151</v>
      </c>
      <c r="B23" s="41" t="s">
        <v>152</v>
      </c>
      <c r="C23" s="42" t="s">
        <v>25</v>
      </c>
      <c r="D23" s="96" t="str">
        <f t="shared" ref="D23" si="28">D30</f>
        <v>нд</v>
      </c>
      <c r="E23" s="4">
        <f>E30</f>
        <v>10.299000000000001</v>
      </c>
      <c r="F23" s="96" t="str">
        <f t="shared" ref="F23:I23" si="29">F30</f>
        <v>нд</v>
      </c>
      <c r="G23" s="96" t="str">
        <f t="shared" si="29"/>
        <v>нд</v>
      </c>
      <c r="H23" s="96" t="str">
        <f t="shared" si="29"/>
        <v>нд</v>
      </c>
      <c r="I23" s="96" t="str">
        <f t="shared" si="29"/>
        <v>нд</v>
      </c>
      <c r="J23" s="96" t="str">
        <f t="shared" ref="J23:K23" si="30">J30</f>
        <v>нд</v>
      </c>
      <c r="K23" s="96" t="str">
        <f t="shared" si="30"/>
        <v>нд</v>
      </c>
      <c r="L23" s="96" t="str">
        <f t="shared" ref="L23:M23" si="31">L30</f>
        <v>нд</v>
      </c>
      <c r="M23" s="96" t="str">
        <f t="shared" si="31"/>
        <v>нд</v>
      </c>
      <c r="N23" s="96" t="str">
        <f t="shared" ref="N23:O23" si="32">N30</f>
        <v>нд</v>
      </c>
      <c r="O23" s="96" t="str">
        <f t="shared" si="32"/>
        <v>нд</v>
      </c>
      <c r="P23" s="96" t="str">
        <f t="shared" ref="P23:S23" si="33">P30</f>
        <v>нд</v>
      </c>
      <c r="Q23" s="131" t="str">
        <f t="shared" si="33"/>
        <v>нд</v>
      </c>
      <c r="R23" s="96" t="str">
        <f t="shared" si="33"/>
        <v>нд</v>
      </c>
      <c r="S23" s="96" t="str">
        <f t="shared" si="33"/>
        <v>нд</v>
      </c>
      <c r="T23" s="96" t="str">
        <f t="shared" ref="T23" si="34">T30</f>
        <v>нд</v>
      </c>
      <c r="U23" s="148" t="str">
        <f t="shared" si="19"/>
        <v>нд</v>
      </c>
      <c r="V23" s="157"/>
    </row>
    <row r="24" spans="1:22" ht="31.5">
      <c r="A24" s="40" t="s">
        <v>153</v>
      </c>
      <c r="B24" s="41" t="s">
        <v>154</v>
      </c>
      <c r="C24" s="42" t="s">
        <v>25</v>
      </c>
      <c r="D24" s="96" t="str">
        <f t="shared" ref="D24" si="35">D71</f>
        <v>нд</v>
      </c>
      <c r="E24" s="4">
        <f>E71</f>
        <v>67.52</v>
      </c>
      <c r="F24" s="96" t="str">
        <f t="shared" ref="F24:I24" si="36">F71</f>
        <v>нд</v>
      </c>
      <c r="G24" s="96">
        <f t="shared" si="36"/>
        <v>31.690999999999999</v>
      </c>
      <c r="H24" s="96">
        <f t="shared" si="36"/>
        <v>17.661000000000001</v>
      </c>
      <c r="I24" s="96">
        <f t="shared" si="36"/>
        <v>17.425000000000001</v>
      </c>
      <c r="J24" s="96" t="str">
        <f t="shared" ref="J24:K24" si="37">J71</f>
        <v>нд</v>
      </c>
      <c r="K24" s="96">
        <f t="shared" si="37"/>
        <v>0.32700000000000001</v>
      </c>
      <c r="L24" s="96" t="str">
        <f t="shared" ref="L24:M24" si="38">L71</f>
        <v>нд</v>
      </c>
      <c r="M24" s="96" t="str">
        <f t="shared" si="38"/>
        <v>нд</v>
      </c>
      <c r="N24" s="96">
        <f t="shared" ref="N24:O24" si="39">N71</f>
        <v>13.345000000000002</v>
      </c>
      <c r="O24" s="96">
        <f t="shared" si="39"/>
        <v>2.105</v>
      </c>
      <c r="P24" s="96">
        <f t="shared" ref="P24:S24" si="40">P71</f>
        <v>4.3159999999999998</v>
      </c>
      <c r="Q24" s="131">
        <f t="shared" si="40"/>
        <v>14.993000000000002</v>
      </c>
      <c r="R24" s="96" t="str">
        <f t="shared" si="40"/>
        <v>нд</v>
      </c>
      <c r="S24" s="96">
        <f t="shared" si="40"/>
        <v>14.030000000000001</v>
      </c>
      <c r="T24" s="96">
        <f t="shared" ref="T24" si="41">T71</f>
        <v>-0.23599999999999999</v>
      </c>
      <c r="U24" s="148">
        <f t="shared" si="19"/>
        <v>-1.34</v>
      </c>
      <c r="V24" s="157"/>
    </row>
    <row r="25" spans="1:22" ht="47.25">
      <c r="A25" s="40" t="s">
        <v>155</v>
      </c>
      <c r="B25" s="41" t="s">
        <v>156</v>
      </c>
      <c r="C25" s="42" t="s">
        <v>25</v>
      </c>
      <c r="D25" s="96" t="str">
        <f t="shared" ref="D25" si="42">D174</f>
        <v>нд</v>
      </c>
      <c r="E25" s="4" t="str">
        <f>E174</f>
        <v>нд</v>
      </c>
      <c r="F25" s="96" t="str">
        <f t="shared" ref="F25:I25" si="43">F174</f>
        <v>нд</v>
      </c>
      <c r="G25" s="96" t="str">
        <f t="shared" si="43"/>
        <v>нд</v>
      </c>
      <c r="H25" s="96" t="str">
        <f t="shared" si="43"/>
        <v>нд</v>
      </c>
      <c r="I25" s="96" t="str">
        <f t="shared" si="43"/>
        <v>нд</v>
      </c>
      <c r="J25" s="96" t="str">
        <f t="shared" ref="J25:K25" si="44">J174</f>
        <v>нд</v>
      </c>
      <c r="K25" s="96" t="str">
        <f t="shared" si="44"/>
        <v>нд</v>
      </c>
      <c r="L25" s="96" t="str">
        <f t="shared" ref="L25:M25" si="45">L174</f>
        <v>нд</v>
      </c>
      <c r="M25" s="96" t="str">
        <f t="shared" si="45"/>
        <v>нд</v>
      </c>
      <c r="N25" s="96" t="str">
        <f t="shared" ref="N25:O25" si="46">N174</f>
        <v>нд</v>
      </c>
      <c r="O25" s="96" t="str">
        <f t="shared" si="46"/>
        <v>нд</v>
      </c>
      <c r="P25" s="96" t="str">
        <f t="shared" ref="P25:S25" si="47">P174</f>
        <v>нд</v>
      </c>
      <c r="Q25" s="131" t="str">
        <f t="shared" si="47"/>
        <v>нд</v>
      </c>
      <c r="R25" s="96" t="str">
        <f t="shared" si="47"/>
        <v>нд</v>
      </c>
      <c r="S25" s="96" t="str">
        <f t="shared" si="47"/>
        <v>нд</v>
      </c>
      <c r="T25" s="96" t="str">
        <f t="shared" ref="T25" si="48">T174</f>
        <v>нд</v>
      </c>
      <c r="U25" s="148" t="str">
        <f t="shared" si="19"/>
        <v>нд</v>
      </c>
      <c r="V25" s="157"/>
    </row>
    <row r="26" spans="1:22" ht="31.5">
      <c r="A26" s="40" t="s">
        <v>157</v>
      </c>
      <c r="B26" s="41" t="s">
        <v>158</v>
      </c>
      <c r="C26" s="42" t="s">
        <v>25</v>
      </c>
      <c r="D26" s="96">
        <f t="shared" ref="D26" si="49">D179</f>
        <v>1.0029999999999999</v>
      </c>
      <c r="E26" s="4">
        <f>E179</f>
        <v>18.131</v>
      </c>
      <c r="F26" s="96" t="str">
        <f t="shared" ref="F26:I26" si="50">F179</f>
        <v>нд</v>
      </c>
      <c r="G26" s="96">
        <f t="shared" si="50"/>
        <v>11.766</v>
      </c>
      <c r="H26" s="96">
        <f t="shared" si="50"/>
        <v>3.2210000000000001</v>
      </c>
      <c r="I26" s="96">
        <f t="shared" si="50"/>
        <v>3.1980000000000004</v>
      </c>
      <c r="J26" s="96" t="str">
        <f t="shared" ref="J26:K26" si="51">J179</f>
        <v>нд</v>
      </c>
      <c r="K26" s="96" t="str">
        <f t="shared" si="51"/>
        <v>нд</v>
      </c>
      <c r="L26" s="96">
        <f t="shared" ref="L26:M26" si="52">L179</f>
        <v>2.8330000000000002</v>
      </c>
      <c r="M26" s="96">
        <f t="shared" si="52"/>
        <v>1.1989999999999998</v>
      </c>
      <c r="N26" s="96" t="str">
        <f t="shared" ref="N26:O26" si="53">N179</f>
        <v>нд</v>
      </c>
      <c r="O26" s="96" t="str">
        <f t="shared" si="53"/>
        <v>нд</v>
      </c>
      <c r="P26" s="96">
        <f t="shared" ref="P26:S26" si="54">P179</f>
        <v>0.38800000000000001</v>
      </c>
      <c r="Q26" s="131">
        <f t="shared" si="54"/>
        <v>1.9990000000000001</v>
      </c>
      <c r="R26" s="96" t="str">
        <f t="shared" si="54"/>
        <v>нд</v>
      </c>
      <c r="S26" s="96">
        <f t="shared" si="54"/>
        <v>8.5449999999999999</v>
      </c>
      <c r="T26" s="96">
        <f t="shared" ref="T26" si="55">T179</f>
        <v>-2.300000000000002E-2</v>
      </c>
      <c r="U26" s="148">
        <f t="shared" si="19"/>
        <v>-0.71</v>
      </c>
      <c r="V26" s="157"/>
    </row>
    <row r="27" spans="1:22" ht="31.5">
      <c r="A27" s="40" t="s">
        <v>159</v>
      </c>
      <c r="B27" s="41" t="s">
        <v>160</v>
      </c>
      <c r="C27" s="42" t="s">
        <v>25</v>
      </c>
      <c r="D27" s="96" t="str">
        <f t="shared" ref="D27" si="56">D187</f>
        <v>нд</v>
      </c>
      <c r="E27" s="4" t="str">
        <f>E187</f>
        <v>нд</v>
      </c>
      <c r="F27" s="96" t="str">
        <f t="shared" ref="F27:I27" si="57">F187</f>
        <v>нд</v>
      </c>
      <c r="G27" s="96" t="str">
        <f t="shared" si="57"/>
        <v>нд</v>
      </c>
      <c r="H27" s="96" t="str">
        <f t="shared" si="57"/>
        <v>нд</v>
      </c>
      <c r="I27" s="96" t="str">
        <f t="shared" si="57"/>
        <v>нд</v>
      </c>
      <c r="J27" s="96" t="str">
        <f t="shared" ref="J27:K27" si="58">J187</f>
        <v>нд</v>
      </c>
      <c r="K27" s="96" t="str">
        <f t="shared" si="58"/>
        <v>нд</v>
      </c>
      <c r="L27" s="96" t="str">
        <f t="shared" ref="L27:M27" si="59">L187</f>
        <v>нд</v>
      </c>
      <c r="M27" s="96" t="str">
        <f t="shared" si="59"/>
        <v>нд</v>
      </c>
      <c r="N27" s="96" t="str">
        <f t="shared" ref="N27:O27" si="60">N187</f>
        <v>нд</v>
      </c>
      <c r="O27" s="96" t="str">
        <f t="shared" si="60"/>
        <v>нд</v>
      </c>
      <c r="P27" s="96" t="str">
        <f t="shared" ref="P27:S27" si="61">P187</f>
        <v>нд</v>
      </c>
      <c r="Q27" s="131" t="str">
        <f t="shared" si="61"/>
        <v>нд</v>
      </c>
      <c r="R27" s="96" t="str">
        <f t="shared" si="61"/>
        <v>нд</v>
      </c>
      <c r="S27" s="96" t="str">
        <f t="shared" si="61"/>
        <v>нд</v>
      </c>
      <c r="T27" s="96" t="str">
        <f t="shared" ref="T27" si="62">T187</f>
        <v>нд</v>
      </c>
      <c r="U27" s="148" t="str">
        <f t="shared" si="19"/>
        <v>нд</v>
      </c>
      <c r="V27" s="157"/>
    </row>
    <row r="28" spans="1:22">
      <c r="A28" s="40" t="s">
        <v>161</v>
      </c>
      <c r="B28" s="41" t="s">
        <v>162</v>
      </c>
      <c r="C28" s="42" t="s">
        <v>25</v>
      </c>
      <c r="D28" s="96" t="str">
        <f t="shared" ref="D28" si="63">D189</f>
        <v>нд</v>
      </c>
      <c r="E28" s="4">
        <f>E189</f>
        <v>14.702999999999999</v>
      </c>
      <c r="F28" s="96" t="str">
        <f t="shared" ref="F28:I28" si="64">F189</f>
        <v>нд</v>
      </c>
      <c r="G28" s="96">
        <f t="shared" si="64"/>
        <v>1.05</v>
      </c>
      <c r="H28" s="96">
        <f t="shared" si="64"/>
        <v>1.117</v>
      </c>
      <c r="I28" s="96">
        <f t="shared" si="64"/>
        <v>1.117</v>
      </c>
      <c r="J28" s="96">
        <f t="shared" ref="J28:K28" si="65">J189</f>
        <v>1.117</v>
      </c>
      <c r="K28" s="96" t="str">
        <f t="shared" si="65"/>
        <v>нд</v>
      </c>
      <c r="L28" s="96" t="str">
        <f t="shared" ref="L28:M28" si="66">L189</f>
        <v>нд</v>
      </c>
      <c r="M28" s="96">
        <f t="shared" si="66"/>
        <v>1.117</v>
      </c>
      <c r="N28" s="96" t="str">
        <f t="shared" ref="N28:O28" si="67">N189</f>
        <v>нд</v>
      </c>
      <c r="O28" s="96" t="str">
        <f t="shared" si="67"/>
        <v>нд</v>
      </c>
      <c r="P28" s="96" t="str">
        <f t="shared" ref="P28:S28" si="68">P189</f>
        <v>нд</v>
      </c>
      <c r="Q28" s="131" t="str">
        <f t="shared" si="68"/>
        <v>нд</v>
      </c>
      <c r="R28" s="96" t="str">
        <f t="shared" si="68"/>
        <v>нд</v>
      </c>
      <c r="S28" s="96" t="str">
        <f t="shared" si="68"/>
        <v>нд</v>
      </c>
      <c r="T28" s="96" t="str">
        <f t="shared" ref="T28" si="69">T189</f>
        <v>нд</v>
      </c>
      <c r="U28" s="148">
        <f t="shared" si="19"/>
        <v>0</v>
      </c>
      <c r="V28" s="157"/>
    </row>
    <row r="29" spans="1:22">
      <c r="A29" s="49" t="s">
        <v>163</v>
      </c>
      <c r="B29" s="50" t="s">
        <v>164</v>
      </c>
      <c r="C29" s="51" t="s">
        <v>25</v>
      </c>
      <c r="D29" s="51">
        <f t="shared" ref="D29" si="70">D20</f>
        <v>1.0029999999999999</v>
      </c>
      <c r="E29" s="15">
        <f>E20</f>
        <v>110.65300000000001</v>
      </c>
      <c r="F29" s="51" t="str">
        <f t="shared" ref="F29:I29" si="71">F20</f>
        <v>нд</v>
      </c>
      <c r="G29" s="51">
        <f t="shared" si="71"/>
        <v>44.506999999999998</v>
      </c>
      <c r="H29" s="51">
        <f t="shared" si="71"/>
        <v>21.999000000000002</v>
      </c>
      <c r="I29" s="51">
        <f t="shared" si="71"/>
        <v>21.740000000000002</v>
      </c>
      <c r="J29" s="51">
        <f t="shared" ref="J29:K29" si="72">J20</f>
        <v>1.117</v>
      </c>
      <c r="K29" s="51">
        <f t="shared" si="72"/>
        <v>0.32700000000000001</v>
      </c>
      <c r="L29" s="51">
        <f t="shared" ref="L29:M29" si="73">L20</f>
        <v>2.8330000000000002</v>
      </c>
      <c r="M29" s="51">
        <f t="shared" si="73"/>
        <v>2.3159999999999998</v>
      </c>
      <c r="N29" s="51">
        <f t="shared" ref="N29:O29" si="74">N20</f>
        <v>13.345000000000002</v>
      </c>
      <c r="O29" s="51">
        <f t="shared" si="74"/>
        <v>2.105</v>
      </c>
      <c r="P29" s="51">
        <f t="shared" ref="P29:S29" si="75">P20</f>
        <v>4.7039999999999997</v>
      </c>
      <c r="Q29" s="134">
        <f t="shared" si="75"/>
        <v>16.992000000000001</v>
      </c>
      <c r="R29" s="51" t="str">
        <f t="shared" si="75"/>
        <v>нд</v>
      </c>
      <c r="S29" s="51">
        <f t="shared" si="75"/>
        <v>22.575000000000003</v>
      </c>
      <c r="T29" s="51">
        <f t="shared" ref="T29" si="76">T20</f>
        <v>-0.25900000000000001</v>
      </c>
      <c r="U29" s="149">
        <f t="shared" si="19"/>
        <v>-1.18</v>
      </c>
      <c r="V29" s="157"/>
    </row>
    <row r="30" spans="1:22">
      <c r="A30" s="52" t="s">
        <v>27</v>
      </c>
      <c r="B30" s="53" t="s">
        <v>165</v>
      </c>
      <c r="C30" s="54" t="s">
        <v>25</v>
      </c>
      <c r="D30" s="99" t="str">
        <f t="shared" ref="D30" si="77">IF(NOT(SUM(D31,D45,D50,D65)=0),SUM(D31,D45,D50,D65),"нд")</f>
        <v>нд</v>
      </c>
      <c r="E30" s="16">
        <f>IF(NOT(SUM(E31,E45,E50,E65)=0),SUM(E31,E45,E50,E65),"нд")</f>
        <v>10.299000000000001</v>
      </c>
      <c r="F30" s="99" t="str">
        <f t="shared" ref="F30:I30" si="78">IF(NOT(SUM(F31,F45,F50,F65)=0),SUM(F31,F45,F50,F65),"нд")</f>
        <v>нд</v>
      </c>
      <c r="G30" s="99" t="str">
        <f t="shared" si="78"/>
        <v>нд</v>
      </c>
      <c r="H30" s="99" t="str">
        <f t="shared" si="78"/>
        <v>нд</v>
      </c>
      <c r="I30" s="99" t="str">
        <f t="shared" si="78"/>
        <v>нд</v>
      </c>
      <c r="J30" s="99" t="str">
        <f t="shared" ref="J30:K30" si="79">IF(NOT(SUM(J31,J45,J50,J65)=0),SUM(J31,J45,J50,J65),"нд")</f>
        <v>нд</v>
      </c>
      <c r="K30" s="99" t="str">
        <f t="shared" si="79"/>
        <v>нд</v>
      </c>
      <c r="L30" s="99" t="str">
        <f t="shared" ref="L30:M30" si="80">IF(NOT(SUM(L31,L45,L50,L65)=0),SUM(L31,L45,L50,L65),"нд")</f>
        <v>нд</v>
      </c>
      <c r="M30" s="99" t="str">
        <f t="shared" si="80"/>
        <v>нд</v>
      </c>
      <c r="N30" s="99" t="str">
        <f t="shared" ref="N30:O30" si="81">IF(NOT(SUM(N31,N45,N50,N65)=0),SUM(N31,N45,N50,N65),"нд")</f>
        <v>нд</v>
      </c>
      <c r="O30" s="99" t="str">
        <f t="shared" si="81"/>
        <v>нд</v>
      </c>
      <c r="P30" s="99" t="str">
        <f t="shared" ref="P30:S30" si="82">IF(NOT(SUM(P31,P45,P50,P65)=0),SUM(P31,P45,P50,P65),"нд")</f>
        <v>нд</v>
      </c>
      <c r="Q30" s="135" t="str">
        <f t="shared" si="82"/>
        <v>нд</v>
      </c>
      <c r="R30" s="99" t="str">
        <f t="shared" si="82"/>
        <v>нд</v>
      </c>
      <c r="S30" s="99" t="str">
        <f t="shared" si="82"/>
        <v>нд</v>
      </c>
      <c r="T30" s="99" t="str">
        <f t="shared" ref="T30" si="83">IF(NOT(SUM(T31,T45,T50,T65)=0),SUM(T31,T45,T50,T65),"нд")</f>
        <v>нд</v>
      </c>
      <c r="U30" s="149" t="str">
        <f t="shared" si="19"/>
        <v>нд</v>
      </c>
      <c r="V30" s="157"/>
    </row>
    <row r="31" spans="1:22" ht="31.5">
      <c r="A31" s="55" t="s">
        <v>28</v>
      </c>
      <c r="B31" s="56" t="s">
        <v>166</v>
      </c>
      <c r="C31" s="57" t="s">
        <v>25</v>
      </c>
      <c r="D31" s="100" t="str">
        <f t="shared" ref="D31" si="84">IF(NOT(SUM(D32,D38,D43)=0),SUM(D32,D38,D43),"нд")</f>
        <v>нд</v>
      </c>
      <c r="E31" s="17">
        <f>IF(NOT(SUM(E32,E38,E43)=0),SUM(E32,E38,E43),"нд")</f>
        <v>10.074000000000002</v>
      </c>
      <c r="F31" s="100" t="str">
        <f t="shared" ref="F31:I31" si="85">IF(NOT(SUM(F32,F38,F43)=0),SUM(F32,F38,F43),"нд")</f>
        <v>нд</v>
      </c>
      <c r="G31" s="100" t="str">
        <f t="shared" si="85"/>
        <v>нд</v>
      </c>
      <c r="H31" s="100" t="str">
        <f t="shared" si="85"/>
        <v>нд</v>
      </c>
      <c r="I31" s="100" t="str">
        <f t="shared" si="85"/>
        <v>нд</v>
      </c>
      <c r="J31" s="100" t="str">
        <f t="shared" ref="J31:K31" si="86">IF(NOT(SUM(J32,J38,J43)=0),SUM(J32,J38,J43),"нд")</f>
        <v>нд</v>
      </c>
      <c r="K31" s="100" t="str">
        <f t="shared" si="86"/>
        <v>нд</v>
      </c>
      <c r="L31" s="100" t="str">
        <f t="shared" ref="L31:M31" si="87">IF(NOT(SUM(L32,L38,L43)=0),SUM(L32,L38,L43),"нд")</f>
        <v>нд</v>
      </c>
      <c r="M31" s="100" t="str">
        <f t="shared" si="87"/>
        <v>нд</v>
      </c>
      <c r="N31" s="100" t="str">
        <f t="shared" ref="N31:O31" si="88">IF(NOT(SUM(N32,N38,N43)=0),SUM(N32,N38,N43),"нд")</f>
        <v>нд</v>
      </c>
      <c r="O31" s="100" t="str">
        <f t="shared" si="88"/>
        <v>нд</v>
      </c>
      <c r="P31" s="100" t="str">
        <f t="shared" ref="P31:S31" si="89">IF(NOT(SUM(P32,P38,P43)=0),SUM(P32,P38,P43),"нд")</f>
        <v>нд</v>
      </c>
      <c r="Q31" s="136" t="str">
        <f t="shared" si="89"/>
        <v>нд</v>
      </c>
      <c r="R31" s="100" t="str">
        <f t="shared" si="89"/>
        <v>нд</v>
      </c>
      <c r="S31" s="100" t="str">
        <f t="shared" si="89"/>
        <v>нд</v>
      </c>
      <c r="T31" s="100" t="str">
        <f t="shared" ref="T31" si="90">IF(NOT(SUM(T32,T38,T43)=0),SUM(T32,T38,T43),"нд")</f>
        <v>нд</v>
      </c>
      <c r="U31" s="149" t="str">
        <f t="shared" si="19"/>
        <v>нд</v>
      </c>
      <c r="V31" s="157"/>
    </row>
    <row r="32" spans="1:22" ht="47.25">
      <c r="A32" s="58" t="s">
        <v>29</v>
      </c>
      <c r="B32" s="59" t="s">
        <v>167</v>
      </c>
      <c r="C32" s="60" t="s">
        <v>25</v>
      </c>
      <c r="D32" s="60" t="str">
        <f t="shared" ref="D32" si="91">IF(NOT(SUM(D33,D35)=0),SUM(D33,D35),"нд")</f>
        <v>нд</v>
      </c>
      <c r="E32" s="13">
        <f>IF(NOT(SUM(E33,E35)=0),SUM(E33,E35),"нд")</f>
        <v>3.0040000000000004</v>
      </c>
      <c r="F32" s="60" t="str">
        <f t="shared" ref="F32:I32" si="92">IF(NOT(SUM(F33,F35)=0),SUM(F33,F35),"нд")</f>
        <v>нд</v>
      </c>
      <c r="G32" s="60" t="str">
        <f t="shared" si="92"/>
        <v>нд</v>
      </c>
      <c r="H32" s="60" t="str">
        <f t="shared" si="92"/>
        <v>нд</v>
      </c>
      <c r="I32" s="60" t="str">
        <f t="shared" si="92"/>
        <v>нд</v>
      </c>
      <c r="J32" s="60" t="str">
        <f t="shared" ref="J32:K32" si="93">IF(NOT(SUM(J33,J35)=0),SUM(J33,J35),"нд")</f>
        <v>нд</v>
      </c>
      <c r="K32" s="60" t="str">
        <f t="shared" si="93"/>
        <v>нд</v>
      </c>
      <c r="L32" s="60" t="str">
        <f t="shared" ref="L32:M32" si="94">IF(NOT(SUM(L33,L35)=0),SUM(L33,L35),"нд")</f>
        <v>нд</v>
      </c>
      <c r="M32" s="60" t="str">
        <f t="shared" si="94"/>
        <v>нд</v>
      </c>
      <c r="N32" s="60" t="str">
        <f t="shared" ref="N32:O32" si="95">IF(NOT(SUM(N33,N35)=0),SUM(N33,N35),"нд")</f>
        <v>нд</v>
      </c>
      <c r="O32" s="60" t="str">
        <f t="shared" si="95"/>
        <v>нд</v>
      </c>
      <c r="P32" s="60" t="str">
        <f t="shared" ref="P32:S32" si="96">IF(NOT(SUM(P33,P35)=0),SUM(P33,P35),"нд")</f>
        <v>нд</v>
      </c>
      <c r="Q32" s="137" t="str">
        <f t="shared" si="96"/>
        <v>нд</v>
      </c>
      <c r="R32" s="60" t="str">
        <f t="shared" si="96"/>
        <v>нд</v>
      </c>
      <c r="S32" s="60" t="str">
        <f t="shared" si="96"/>
        <v>нд</v>
      </c>
      <c r="T32" s="60" t="str">
        <f t="shared" ref="T32" si="97">IF(NOT(SUM(T33,T35)=0),SUM(T33,T35),"нд")</f>
        <v>нд</v>
      </c>
      <c r="U32" s="149" t="str">
        <f t="shared" si="19"/>
        <v>нд</v>
      </c>
      <c r="V32" s="157"/>
    </row>
    <row r="33" spans="1:22">
      <c r="A33" s="43" t="s">
        <v>30</v>
      </c>
      <c r="B33" s="44" t="s">
        <v>31</v>
      </c>
      <c r="C33" s="45" t="s">
        <v>25</v>
      </c>
      <c r="D33" s="97" t="str">
        <f t="shared" ref="D33" si="98">IF(NOT(SUM(D34:D34)=0),SUM(D34:D34),"нд")</f>
        <v>нд</v>
      </c>
      <c r="E33" s="6">
        <f t="shared" ref="E33" si="99">IF(NOT(SUM(E34:E34)=0),SUM(E34:E34),"нд")</f>
        <v>1.9770000000000001</v>
      </c>
      <c r="F33" s="97" t="str">
        <f t="shared" ref="F33:G33" si="100">IF(NOT(SUM(F34:F34)=0),SUM(F34:F34),"нд")</f>
        <v>нд</v>
      </c>
      <c r="G33" s="97" t="str">
        <f t="shared" si="100"/>
        <v>нд</v>
      </c>
      <c r="H33" s="97" t="str">
        <f t="shared" ref="H33:I33" si="101">IF(NOT(SUM(H34:H34)=0),SUM(H34:H34),"нд")</f>
        <v>нд</v>
      </c>
      <c r="I33" s="97" t="str">
        <f t="shared" si="101"/>
        <v>нд</v>
      </c>
      <c r="J33" s="97" t="str">
        <f t="shared" ref="J33" si="102">IF(NOT(SUM(J34:J34)=0),SUM(J34:J34),"нд")</f>
        <v>нд</v>
      </c>
      <c r="K33" s="97" t="str">
        <f t="shared" ref="K33" si="103">IF(NOT(SUM(K34:K34)=0),SUM(K34:K34),"нд")</f>
        <v>нд</v>
      </c>
      <c r="L33" s="97" t="str">
        <f t="shared" ref="L33:M33" si="104">IF(NOT(SUM(L34:L34)=0),SUM(L34:L34),"нд")</f>
        <v>нд</v>
      </c>
      <c r="M33" s="97" t="str">
        <f t="shared" si="104"/>
        <v>нд</v>
      </c>
      <c r="N33" s="97" t="str">
        <f t="shared" ref="N33" si="105">IF(NOT(SUM(N34:N34)=0),SUM(N34:N34),"нд")</f>
        <v>нд</v>
      </c>
      <c r="O33" s="97" t="str">
        <f t="shared" ref="O33:T33" si="106">IF(NOT(SUM(O34:O34)=0),SUM(O34:O34),"нд")</f>
        <v>нд</v>
      </c>
      <c r="P33" s="97" t="str">
        <f t="shared" ref="P33" si="107">IF(NOT(SUM(P34:P34)=0),SUM(P34:P34),"нд")</f>
        <v>нд</v>
      </c>
      <c r="Q33" s="132" t="str">
        <f t="shared" si="106"/>
        <v>нд</v>
      </c>
      <c r="R33" s="97" t="str">
        <f t="shared" si="106"/>
        <v>нд</v>
      </c>
      <c r="S33" s="97" t="str">
        <f t="shared" si="106"/>
        <v>нд</v>
      </c>
      <c r="T33" s="97" t="str">
        <f t="shared" si="106"/>
        <v>нд</v>
      </c>
      <c r="U33" s="149" t="str">
        <f t="shared" si="19"/>
        <v>нд</v>
      </c>
      <c r="V33" s="157"/>
    </row>
    <row r="34" spans="1:22" ht="110.25">
      <c r="A34" s="34" t="s">
        <v>168</v>
      </c>
      <c r="B34" s="61" t="s">
        <v>169</v>
      </c>
      <c r="C34" s="62" t="s">
        <v>170</v>
      </c>
      <c r="D34" s="62" t="s">
        <v>26</v>
      </c>
      <c r="E34" s="8">
        <v>1.9770000000000001</v>
      </c>
      <c r="F34" s="32" t="s">
        <v>26</v>
      </c>
      <c r="G34" s="32" t="s">
        <v>26</v>
      </c>
      <c r="H34" s="33" t="s">
        <v>26</v>
      </c>
      <c r="I34" s="33" t="s">
        <v>26</v>
      </c>
      <c r="J34" s="33" t="s">
        <v>26</v>
      </c>
      <c r="K34" s="33" t="s">
        <v>26</v>
      </c>
      <c r="L34" s="33" t="s">
        <v>26</v>
      </c>
      <c r="M34" s="151" t="s">
        <v>26</v>
      </c>
      <c r="N34" s="33" t="s">
        <v>26</v>
      </c>
      <c r="O34" s="33" t="s">
        <v>26</v>
      </c>
      <c r="P34" s="33" t="s">
        <v>26</v>
      </c>
      <c r="Q34" s="118" t="s">
        <v>26</v>
      </c>
      <c r="R34" s="147" t="str">
        <f>IF(NOT(OR(F34="нд",I34="нд")),F34-I34,F34)</f>
        <v>нд</v>
      </c>
      <c r="S34" s="147" t="str">
        <f>IF(NOT(OR(G34="нд",I34="нд")),G34-I34,G34)</f>
        <v>нд</v>
      </c>
      <c r="T34" s="150" t="str">
        <f>IF(SUM(I34)-SUM(H34)=0,"нд",SUM(I34)-SUM(H34))</f>
        <v>нд</v>
      </c>
      <c r="U34" s="149" t="str">
        <f t="shared" si="19"/>
        <v>нд</v>
      </c>
      <c r="V34" s="157"/>
    </row>
    <row r="35" spans="1:22">
      <c r="A35" s="46" t="s">
        <v>50</v>
      </c>
      <c r="B35" s="47" t="s">
        <v>67</v>
      </c>
      <c r="C35" s="48" t="s">
        <v>25</v>
      </c>
      <c r="D35" s="98" t="str">
        <f t="shared" ref="D35" si="108">IF(NOT(SUM(D36:D37)=0),SUM(D36:D37),"нд")</f>
        <v>нд</v>
      </c>
      <c r="E35" s="7">
        <f t="shared" ref="E35" si="109">IF(NOT(SUM(E36:E37)=0),SUM(E36:E37),"нд")</f>
        <v>1.0270000000000001</v>
      </c>
      <c r="F35" s="98" t="str">
        <f t="shared" ref="F35:G35" si="110">IF(NOT(SUM(F36:F37)=0),SUM(F36:F37),"нд")</f>
        <v>нд</v>
      </c>
      <c r="G35" s="98" t="str">
        <f t="shared" si="110"/>
        <v>нд</v>
      </c>
      <c r="H35" s="98" t="str">
        <f t="shared" ref="H35:I35" si="111">IF(NOT(SUM(H36:H37)=0),SUM(H36:H37),"нд")</f>
        <v>нд</v>
      </c>
      <c r="I35" s="98" t="str">
        <f t="shared" si="111"/>
        <v>нд</v>
      </c>
      <c r="J35" s="98" t="str">
        <f t="shared" ref="J35" si="112">IF(NOT(SUM(J36:J37)=0),SUM(J36:J37),"нд")</f>
        <v>нд</v>
      </c>
      <c r="K35" s="98" t="str">
        <f t="shared" ref="K35" si="113">IF(NOT(SUM(K36:K37)=0),SUM(K36:K37),"нд")</f>
        <v>нд</v>
      </c>
      <c r="L35" s="98" t="str">
        <f t="shared" ref="L35:M35" si="114">IF(NOT(SUM(L36:L37)=0),SUM(L36:L37),"нд")</f>
        <v>нд</v>
      </c>
      <c r="M35" s="98" t="str">
        <f t="shared" si="114"/>
        <v>нд</v>
      </c>
      <c r="N35" s="98" t="str">
        <f t="shared" ref="N35" si="115">IF(NOT(SUM(N36:N37)=0),SUM(N36:N37),"нд")</f>
        <v>нд</v>
      </c>
      <c r="O35" s="98" t="str">
        <f t="shared" ref="O35" si="116">IF(NOT(SUM(O36:O37)=0),SUM(O36:O37),"нд")</f>
        <v>нд</v>
      </c>
      <c r="P35" s="98" t="str">
        <f t="shared" ref="P35" si="117">IF(NOT(SUM(P36:P37)=0),SUM(P36:P37),"нд")</f>
        <v>нд</v>
      </c>
      <c r="Q35" s="133" t="str">
        <f t="shared" ref="Q35:S35" si="118">IF(NOT(SUM(Q36:Q37)=0),SUM(Q36:Q37),"нд")</f>
        <v>нд</v>
      </c>
      <c r="R35" s="98" t="str">
        <f t="shared" si="118"/>
        <v>нд</v>
      </c>
      <c r="S35" s="98" t="str">
        <f t="shared" si="118"/>
        <v>нд</v>
      </c>
      <c r="T35" s="98" t="str">
        <f t="shared" ref="T35" si="119">IF(NOT(SUM(T36:T37)=0),SUM(T36:T37),"нд")</f>
        <v>нд</v>
      </c>
      <c r="U35" s="149" t="str">
        <f t="shared" si="19"/>
        <v>нд</v>
      </c>
      <c r="V35" s="157"/>
    </row>
    <row r="36" spans="1:22" ht="31.5">
      <c r="A36" s="34" t="s">
        <v>171</v>
      </c>
      <c r="B36" s="61" t="s">
        <v>141</v>
      </c>
      <c r="C36" s="62" t="s">
        <v>142</v>
      </c>
      <c r="D36" s="101" t="s">
        <v>26</v>
      </c>
      <c r="E36" s="38">
        <v>0.193</v>
      </c>
      <c r="F36" s="116" t="s">
        <v>26</v>
      </c>
      <c r="G36" s="117" t="s">
        <v>26</v>
      </c>
      <c r="H36" s="33" t="s">
        <v>26</v>
      </c>
      <c r="I36" s="33" t="s">
        <v>26</v>
      </c>
      <c r="J36" s="32" t="s">
        <v>26</v>
      </c>
      <c r="K36" s="32" t="s">
        <v>26</v>
      </c>
      <c r="L36" s="32" t="s">
        <v>26</v>
      </c>
      <c r="M36" s="32" t="s">
        <v>26</v>
      </c>
      <c r="N36" s="32" t="s">
        <v>26</v>
      </c>
      <c r="O36" s="32" t="s">
        <v>26</v>
      </c>
      <c r="P36" s="32" t="s">
        <v>26</v>
      </c>
      <c r="Q36" s="119" t="s">
        <v>26</v>
      </c>
      <c r="R36" s="147" t="str">
        <f>IF(NOT(OR(F36="нд",I36="нд")),F36-I36,F36)</f>
        <v>нд</v>
      </c>
      <c r="S36" s="147" t="str">
        <f>IF(NOT(OR(G36="нд",I36="нд")),G36-I36,G36)</f>
        <v>нд</v>
      </c>
      <c r="T36" s="150" t="str">
        <f>IF(SUM(I36)-SUM(H36)=0,"нд",SUM(I36)-SUM(H36))</f>
        <v>нд</v>
      </c>
      <c r="U36" s="149" t="str">
        <f t="shared" si="19"/>
        <v>нд</v>
      </c>
      <c r="V36" s="157"/>
    </row>
    <row r="37" spans="1:22" ht="63">
      <c r="A37" s="34" t="s">
        <v>172</v>
      </c>
      <c r="B37" s="61" t="s">
        <v>173</v>
      </c>
      <c r="C37" s="62" t="s">
        <v>174</v>
      </c>
      <c r="D37" s="62" t="s">
        <v>26</v>
      </c>
      <c r="E37" s="8">
        <v>0.83400000000000007</v>
      </c>
      <c r="F37" s="32" t="s">
        <v>26</v>
      </c>
      <c r="G37" s="117" t="s">
        <v>26</v>
      </c>
      <c r="H37" s="33" t="s">
        <v>26</v>
      </c>
      <c r="I37" s="33" t="s">
        <v>26</v>
      </c>
      <c r="J37" s="33" t="s">
        <v>26</v>
      </c>
      <c r="K37" s="33" t="s">
        <v>26</v>
      </c>
      <c r="L37" s="32" t="s">
        <v>26</v>
      </c>
      <c r="M37" s="32" t="s">
        <v>26</v>
      </c>
      <c r="N37" s="32" t="s">
        <v>26</v>
      </c>
      <c r="O37" s="33" t="s">
        <v>26</v>
      </c>
      <c r="P37" s="32" t="s">
        <v>26</v>
      </c>
      <c r="Q37" s="118" t="s">
        <v>26</v>
      </c>
      <c r="R37" s="147" t="str">
        <f t="shared" ref="R37" si="120">IF(NOT(OR(F37="нд",I37="нд")),F37-I37,F37)</f>
        <v>нд</v>
      </c>
      <c r="S37" s="147" t="str">
        <f>IF(NOT(OR(G37="нд",I37="нд")),G37-I37,G37)</f>
        <v>нд</v>
      </c>
      <c r="T37" s="150" t="str">
        <f>IF(SUM(I37)-SUM(H37)=0,"нд",SUM(I37)-SUM(H37))</f>
        <v>нд</v>
      </c>
      <c r="U37" s="149" t="str">
        <f t="shared" si="19"/>
        <v>нд</v>
      </c>
      <c r="V37" s="157"/>
    </row>
    <row r="38" spans="1:22" ht="47.25">
      <c r="A38" s="58" t="s">
        <v>55</v>
      </c>
      <c r="B38" s="59" t="s">
        <v>175</v>
      </c>
      <c r="C38" s="60" t="s">
        <v>25</v>
      </c>
      <c r="D38" s="60" t="str">
        <f t="shared" ref="D38" si="121">IF(NOT(SUM(D39)=0),SUM(D39),"нд")</f>
        <v>нд</v>
      </c>
      <c r="E38" s="18">
        <f t="shared" ref="E38" si="122">IF(NOT(SUM(E39)=0),SUM(E39),"нд")</f>
        <v>7.07</v>
      </c>
      <c r="F38" s="60" t="str">
        <f t="shared" ref="F38:G38" si="123">IF(NOT(SUM(F39)=0),SUM(F39),"нд")</f>
        <v>нд</v>
      </c>
      <c r="G38" s="60" t="str">
        <f t="shared" si="123"/>
        <v>нд</v>
      </c>
      <c r="H38" s="60" t="str">
        <f t="shared" ref="H38:I38" si="124">IF(NOT(SUM(H39)=0),SUM(H39),"нд")</f>
        <v>нд</v>
      </c>
      <c r="I38" s="60" t="str">
        <f t="shared" si="124"/>
        <v>нд</v>
      </c>
      <c r="J38" s="60" t="str">
        <f t="shared" ref="J38" si="125">IF(NOT(SUM(J39)=0),SUM(J39),"нд")</f>
        <v>нд</v>
      </c>
      <c r="K38" s="60" t="str">
        <f t="shared" ref="K38" si="126">IF(NOT(SUM(K39)=0),SUM(K39),"нд")</f>
        <v>нд</v>
      </c>
      <c r="L38" s="60" t="str">
        <f t="shared" ref="L38:M38" si="127">IF(NOT(SUM(L39)=0),SUM(L39),"нд")</f>
        <v>нд</v>
      </c>
      <c r="M38" s="60" t="str">
        <f t="shared" si="127"/>
        <v>нд</v>
      </c>
      <c r="N38" s="60" t="str">
        <f t="shared" ref="N38" si="128">IF(NOT(SUM(N39)=0),SUM(N39),"нд")</f>
        <v>нд</v>
      </c>
      <c r="O38" s="60" t="str">
        <f t="shared" ref="O38:T38" si="129">IF(NOT(SUM(O39)=0),SUM(O39),"нд")</f>
        <v>нд</v>
      </c>
      <c r="P38" s="60" t="str">
        <f t="shared" ref="P38" si="130">IF(NOT(SUM(P39)=0),SUM(P39),"нд")</f>
        <v>нд</v>
      </c>
      <c r="Q38" s="137" t="str">
        <f t="shared" si="129"/>
        <v>нд</v>
      </c>
      <c r="R38" s="60" t="str">
        <f t="shared" si="129"/>
        <v>нд</v>
      </c>
      <c r="S38" s="60" t="str">
        <f t="shared" si="129"/>
        <v>нд</v>
      </c>
      <c r="T38" s="60" t="str">
        <f t="shared" si="129"/>
        <v>нд</v>
      </c>
      <c r="U38" s="149" t="str">
        <f t="shared" si="19"/>
        <v>нд</v>
      </c>
      <c r="V38" s="157"/>
    </row>
    <row r="39" spans="1:22">
      <c r="A39" s="46" t="s">
        <v>176</v>
      </c>
      <c r="B39" s="47" t="s">
        <v>67</v>
      </c>
      <c r="C39" s="48" t="s">
        <v>25</v>
      </c>
      <c r="D39" s="98" t="str">
        <f t="shared" ref="D39" si="131">IF(NOT(SUM(D40:D42)=0),SUM(D40:D42),"нд")</f>
        <v>нд</v>
      </c>
      <c r="E39" s="7">
        <f t="shared" ref="E39" si="132">IF(NOT(SUM(E40:E42)=0),SUM(E40:E42),"нд")</f>
        <v>7.07</v>
      </c>
      <c r="F39" s="98" t="str">
        <f t="shared" ref="F39:G39" si="133">IF(NOT(SUM(F40:F42)=0),SUM(F40:F42),"нд")</f>
        <v>нд</v>
      </c>
      <c r="G39" s="98" t="str">
        <f t="shared" si="133"/>
        <v>нд</v>
      </c>
      <c r="H39" s="98" t="str">
        <f t="shared" ref="H39:I39" si="134">IF(NOT(SUM(H40:H42)=0),SUM(H40:H42),"нд")</f>
        <v>нд</v>
      </c>
      <c r="I39" s="98" t="str">
        <f t="shared" si="134"/>
        <v>нд</v>
      </c>
      <c r="J39" s="98" t="str">
        <f t="shared" ref="J39" si="135">IF(NOT(SUM(J40:J42)=0),SUM(J40:J42),"нд")</f>
        <v>нд</v>
      </c>
      <c r="K39" s="98" t="str">
        <f t="shared" ref="K39" si="136">IF(NOT(SUM(K40:K42)=0),SUM(K40:K42),"нд")</f>
        <v>нд</v>
      </c>
      <c r="L39" s="98" t="str">
        <f t="shared" ref="L39:M39" si="137">IF(NOT(SUM(L40:L42)=0),SUM(L40:L42),"нд")</f>
        <v>нд</v>
      </c>
      <c r="M39" s="98" t="str">
        <f t="shared" si="137"/>
        <v>нд</v>
      </c>
      <c r="N39" s="98" t="str">
        <f t="shared" ref="N39" si="138">IF(NOT(SUM(N40:N42)=0),SUM(N40:N42),"нд")</f>
        <v>нд</v>
      </c>
      <c r="O39" s="98" t="str">
        <f t="shared" ref="O39" si="139">IF(NOT(SUM(O40:O42)=0),SUM(O40:O42),"нд")</f>
        <v>нд</v>
      </c>
      <c r="P39" s="98" t="str">
        <f t="shared" ref="P39" si="140">IF(NOT(SUM(P40:P42)=0),SUM(P40:P42),"нд")</f>
        <v>нд</v>
      </c>
      <c r="Q39" s="133" t="str">
        <f t="shared" ref="Q39:S39" si="141">IF(NOT(SUM(Q40:Q42)=0),SUM(Q40:Q42),"нд")</f>
        <v>нд</v>
      </c>
      <c r="R39" s="98" t="str">
        <f t="shared" si="141"/>
        <v>нд</v>
      </c>
      <c r="S39" s="98" t="str">
        <f t="shared" si="141"/>
        <v>нд</v>
      </c>
      <c r="T39" s="98" t="str">
        <f t="shared" ref="T39" si="142">IF(NOT(SUM(T40:T42)=0),SUM(T40:T42),"нд")</f>
        <v>нд</v>
      </c>
      <c r="U39" s="149" t="str">
        <f t="shared" si="19"/>
        <v>нд</v>
      </c>
      <c r="V39" s="157"/>
    </row>
    <row r="40" spans="1:22" ht="31.5">
      <c r="A40" s="34" t="s">
        <v>177</v>
      </c>
      <c r="B40" s="61" t="s">
        <v>143</v>
      </c>
      <c r="C40" s="62" t="s">
        <v>144</v>
      </c>
      <c r="D40" s="101" t="s">
        <v>26</v>
      </c>
      <c r="E40" s="8">
        <v>6.3390000000000004</v>
      </c>
      <c r="F40" s="32" t="s">
        <v>26</v>
      </c>
      <c r="G40" s="117" t="s">
        <v>26</v>
      </c>
      <c r="H40" s="32" t="str">
        <f t="shared" ref="H40:I42" si="143">IF(NOT(SUM(J40,L40,N40,P40)=0),SUM(J40,L40,N40,P40),"нд")</f>
        <v>нд</v>
      </c>
      <c r="I40" s="32" t="str">
        <f t="shared" si="143"/>
        <v>нд</v>
      </c>
      <c r="J40" s="32" t="s">
        <v>26</v>
      </c>
      <c r="K40" s="32" t="s">
        <v>26</v>
      </c>
      <c r="L40" s="32" t="s">
        <v>26</v>
      </c>
      <c r="M40" s="32" t="s">
        <v>26</v>
      </c>
      <c r="N40" s="32" t="s">
        <v>26</v>
      </c>
      <c r="O40" s="32" t="s">
        <v>26</v>
      </c>
      <c r="P40" s="32" t="s">
        <v>26</v>
      </c>
      <c r="Q40" s="119" t="s">
        <v>26</v>
      </c>
      <c r="R40" s="147" t="str">
        <f t="shared" ref="R40:R44" si="144">IF(NOT(OR(F40="нд",I40="нд")),F40-I40,F40)</f>
        <v>нд</v>
      </c>
      <c r="S40" s="147" t="str">
        <f>IF(NOT(OR(G40="нд",I40="нд")),G40-I40,G40)</f>
        <v>нд</v>
      </c>
      <c r="T40" s="150" t="str">
        <f>IF(SUM(I40)-SUM(H40)=0,"нд",SUM(I40)-SUM(H40))</f>
        <v>нд</v>
      </c>
      <c r="U40" s="149" t="str">
        <f t="shared" si="19"/>
        <v>нд</v>
      </c>
      <c r="V40" s="157"/>
    </row>
    <row r="41" spans="1:22" ht="94.5">
      <c r="A41" s="34" t="s">
        <v>178</v>
      </c>
      <c r="B41" s="61" t="s">
        <v>179</v>
      </c>
      <c r="C41" s="62" t="s">
        <v>180</v>
      </c>
      <c r="D41" s="62" t="s">
        <v>26</v>
      </c>
      <c r="E41" s="8">
        <v>0.65600000000000003</v>
      </c>
      <c r="F41" s="32" t="s">
        <v>26</v>
      </c>
      <c r="G41" s="117" t="s">
        <v>26</v>
      </c>
      <c r="H41" s="32" t="str">
        <f t="shared" si="143"/>
        <v>нд</v>
      </c>
      <c r="I41" s="32" t="str">
        <f t="shared" si="143"/>
        <v>нд</v>
      </c>
      <c r="J41" s="33" t="s">
        <v>26</v>
      </c>
      <c r="K41" s="33" t="s">
        <v>26</v>
      </c>
      <c r="L41" s="33" t="s">
        <v>26</v>
      </c>
      <c r="M41" s="151" t="s">
        <v>26</v>
      </c>
      <c r="N41" s="33" t="s">
        <v>26</v>
      </c>
      <c r="O41" s="33" t="s">
        <v>26</v>
      </c>
      <c r="P41" s="33" t="s">
        <v>26</v>
      </c>
      <c r="Q41" s="118" t="s">
        <v>26</v>
      </c>
      <c r="R41" s="147" t="str">
        <f t="shared" si="144"/>
        <v>нд</v>
      </c>
      <c r="S41" s="147" t="str">
        <f>IF(NOT(OR(G41="нд",I41="нд")),G41-I41,G41)</f>
        <v>нд</v>
      </c>
      <c r="T41" s="150" t="str">
        <f>IF(SUM(I41)-SUM(H41)=0,"нд",SUM(I41)-SUM(H41))</f>
        <v>нд</v>
      </c>
      <c r="U41" s="149" t="str">
        <f t="shared" si="19"/>
        <v>нд</v>
      </c>
      <c r="V41" s="157"/>
    </row>
    <row r="42" spans="1:22" ht="47.25">
      <c r="A42" s="34" t="s">
        <v>181</v>
      </c>
      <c r="B42" s="61" t="s">
        <v>182</v>
      </c>
      <c r="C42" s="62" t="s">
        <v>183</v>
      </c>
      <c r="D42" s="62" t="s">
        <v>26</v>
      </c>
      <c r="E42" s="8">
        <v>7.4999999999999997E-2</v>
      </c>
      <c r="F42" s="32" t="s">
        <v>26</v>
      </c>
      <c r="G42" s="117" t="s">
        <v>26</v>
      </c>
      <c r="H42" s="32" t="str">
        <f t="shared" si="143"/>
        <v>нд</v>
      </c>
      <c r="I42" s="32" t="str">
        <f t="shared" si="143"/>
        <v>нд</v>
      </c>
      <c r="J42" s="33" t="s">
        <v>26</v>
      </c>
      <c r="K42" s="33" t="s">
        <v>26</v>
      </c>
      <c r="L42" s="33" t="s">
        <v>26</v>
      </c>
      <c r="M42" s="151" t="s">
        <v>26</v>
      </c>
      <c r="N42" s="33" t="s">
        <v>26</v>
      </c>
      <c r="O42" s="33" t="s">
        <v>26</v>
      </c>
      <c r="P42" s="33" t="s">
        <v>26</v>
      </c>
      <c r="Q42" s="118" t="s">
        <v>26</v>
      </c>
      <c r="R42" s="147" t="str">
        <f t="shared" si="144"/>
        <v>нд</v>
      </c>
      <c r="S42" s="147" t="str">
        <f>IF(NOT(OR(G42="нд",I42="нд")),G42-I42,G42)</f>
        <v>нд</v>
      </c>
      <c r="T42" s="150" t="str">
        <f>IF(SUM(I42)-SUM(H42)=0,"нд",SUM(I42)-SUM(H42))</f>
        <v>нд</v>
      </c>
      <c r="U42" s="149" t="str">
        <f t="shared" si="19"/>
        <v>нд</v>
      </c>
      <c r="V42" s="157"/>
    </row>
    <row r="43" spans="1:22" ht="47.25">
      <c r="A43" s="58" t="s">
        <v>184</v>
      </c>
      <c r="B43" s="59" t="s">
        <v>185</v>
      </c>
      <c r="C43" s="60" t="s">
        <v>25</v>
      </c>
      <c r="D43" s="60" t="str">
        <f t="shared" ref="D43" si="145">IF(NOT(SUM(D44)=0),SUM(D44),"нд")</f>
        <v>нд</v>
      </c>
      <c r="E43" s="13" t="str">
        <f t="shared" ref="E43" si="146">IF(NOT(SUM(E44)=0),SUM(E44),"нд")</f>
        <v>нд</v>
      </c>
      <c r="F43" s="60" t="str">
        <f t="shared" ref="F43:G43" si="147">IF(NOT(SUM(F44)=0),SUM(F44),"нд")</f>
        <v>нд</v>
      </c>
      <c r="G43" s="60" t="str">
        <f t="shared" si="147"/>
        <v>нд</v>
      </c>
      <c r="H43" s="60" t="str">
        <f t="shared" ref="H43:I43" si="148">IF(NOT(SUM(H44)=0),SUM(H44),"нд")</f>
        <v>нд</v>
      </c>
      <c r="I43" s="60" t="str">
        <f t="shared" si="148"/>
        <v>нд</v>
      </c>
      <c r="J43" s="60" t="str">
        <f t="shared" ref="J43" si="149">IF(NOT(SUM(J44)=0),SUM(J44),"нд")</f>
        <v>нд</v>
      </c>
      <c r="K43" s="60" t="str">
        <f t="shared" ref="K43" si="150">IF(NOT(SUM(K44)=0),SUM(K44),"нд")</f>
        <v>нд</v>
      </c>
      <c r="L43" s="60" t="str">
        <f t="shared" ref="L43:M43" si="151">IF(NOT(SUM(L44)=0),SUM(L44),"нд")</f>
        <v>нд</v>
      </c>
      <c r="M43" s="60" t="str">
        <f t="shared" si="151"/>
        <v>нд</v>
      </c>
      <c r="N43" s="60" t="str">
        <f t="shared" ref="N43" si="152">IF(NOT(SUM(N44)=0),SUM(N44),"нд")</f>
        <v>нд</v>
      </c>
      <c r="O43" s="60" t="str">
        <f t="shared" ref="O43:T43" si="153">IF(NOT(SUM(O44)=0),SUM(O44),"нд")</f>
        <v>нд</v>
      </c>
      <c r="P43" s="60" t="str">
        <f t="shared" ref="P43" si="154">IF(NOT(SUM(P44)=0),SUM(P44),"нд")</f>
        <v>нд</v>
      </c>
      <c r="Q43" s="137" t="str">
        <f t="shared" si="153"/>
        <v>нд</v>
      </c>
      <c r="R43" s="60" t="str">
        <f t="shared" si="153"/>
        <v>нд</v>
      </c>
      <c r="S43" s="60" t="str">
        <f t="shared" si="153"/>
        <v>нд</v>
      </c>
      <c r="T43" s="60" t="str">
        <f t="shared" si="153"/>
        <v>нд</v>
      </c>
      <c r="U43" s="149" t="str">
        <f t="shared" si="19"/>
        <v>нд</v>
      </c>
      <c r="V43" s="157"/>
    </row>
    <row r="44" spans="1:22">
      <c r="A44" s="49" t="s">
        <v>26</v>
      </c>
      <c r="B44" s="49" t="s">
        <v>26</v>
      </c>
      <c r="C44" s="49" t="s">
        <v>26</v>
      </c>
      <c r="D44" s="49" t="s">
        <v>26</v>
      </c>
      <c r="E44" s="12" t="s">
        <v>26</v>
      </c>
      <c r="F44" s="49" t="s">
        <v>26</v>
      </c>
      <c r="G44" s="49" t="s">
        <v>26</v>
      </c>
      <c r="H44" s="32" t="str">
        <f>IF(NOT(SUM(J44,L44,N44,P44)=0),SUM(J44,L44,N44,P44),"нд")</f>
        <v>нд</v>
      </c>
      <c r="I44" s="32" t="str">
        <f>IF(NOT(SUM(K44,M44,O44,Q44)=0),SUM(K44,M44,O44,Q44),"нд")</f>
        <v>нд</v>
      </c>
      <c r="J44" s="49" t="s">
        <v>26</v>
      </c>
      <c r="K44" s="49" t="s">
        <v>26</v>
      </c>
      <c r="L44" s="49" t="s">
        <v>26</v>
      </c>
      <c r="M44" s="49" t="s">
        <v>26</v>
      </c>
      <c r="N44" s="49" t="s">
        <v>26</v>
      </c>
      <c r="O44" s="49" t="s">
        <v>26</v>
      </c>
      <c r="P44" s="49" t="s">
        <v>26</v>
      </c>
      <c r="Q44" s="138" t="s">
        <v>26</v>
      </c>
      <c r="R44" s="147" t="str">
        <f t="shared" si="144"/>
        <v>нд</v>
      </c>
      <c r="S44" s="147" t="str">
        <f>IF(NOT(OR(G44="нд",I44="нд")),G44-I44,G44)</f>
        <v>нд</v>
      </c>
      <c r="T44" s="150" t="str">
        <f>IF(SUM(I44)-SUM(H44)=0,"нд",SUM(I44)-SUM(H44))</f>
        <v>нд</v>
      </c>
      <c r="U44" s="149" t="str">
        <f t="shared" si="19"/>
        <v>нд</v>
      </c>
      <c r="V44" s="157"/>
    </row>
    <row r="45" spans="1:22" ht="31.5">
      <c r="A45" s="55" t="s">
        <v>186</v>
      </c>
      <c r="B45" s="56" t="s">
        <v>187</v>
      </c>
      <c r="C45" s="57" t="s">
        <v>25</v>
      </c>
      <c r="D45" s="100" t="str">
        <f t="shared" ref="D45:I45" si="155">IF(NOT(SUM(D46,D48)=0),SUM(D46,D48),"нд")</f>
        <v>нд</v>
      </c>
      <c r="E45" s="17" t="str">
        <f t="shared" si="155"/>
        <v>нд</v>
      </c>
      <c r="F45" s="100" t="str">
        <f t="shared" si="155"/>
        <v>нд</v>
      </c>
      <c r="G45" s="100" t="str">
        <f t="shared" si="155"/>
        <v>нд</v>
      </c>
      <c r="H45" s="100" t="str">
        <f t="shared" si="155"/>
        <v>нд</v>
      </c>
      <c r="I45" s="100" t="str">
        <f t="shared" si="155"/>
        <v>нд</v>
      </c>
      <c r="J45" s="100" t="str">
        <f t="shared" ref="J45:K45" si="156">IF(NOT(SUM(J46,J48)=0),SUM(J46,J48),"нд")</f>
        <v>нд</v>
      </c>
      <c r="K45" s="100" t="str">
        <f t="shared" si="156"/>
        <v>нд</v>
      </c>
      <c r="L45" s="100" t="str">
        <f t="shared" ref="L45:M45" si="157">IF(NOT(SUM(L46,L48)=0),SUM(L46,L48),"нд")</f>
        <v>нд</v>
      </c>
      <c r="M45" s="100" t="str">
        <f t="shared" si="157"/>
        <v>нд</v>
      </c>
      <c r="N45" s="100" t="str">
        <f t="shared" ref="N45:O45" si="158">IF(NOT(SUM(N46,N48)=0),SUM(N46,N48),"нд")</f>
        <v>нд</v>
      </c>
      <c r="O45" s="100" t="str">
        <f t="shared" si="158"/>
        <v>нд</v>
      </c>
      <c r="P45" s="100" t="str">
        <f t="shared" ref="P45:S45" si="159">IF(NOT(SUM(P46,P48)=0),SUM(P46,P48),"нд")</f>
        <v>нд</v>
      </c>
      <c r="Q45" s="136" t="str">
        <f t="shared" si="159"/>
        <v>нд</v>
      </c>
      <c r="R45" s="100" t="str">
        <f t="shared" si="159"/>
        <v>нд</v>
      </c>
      <c r="S45" s="100" t="str">
        <f t="shared" si="159"/>
        <v>нд</v>
      </c>
      <c r="T45" s="100" t="str">
        <f t="shared" ref="T45" si="160">IF(NOT(SUM(T46,T48)=0),SUM(T46,T48),"нд")</f>
        <v>нд</v>
      </c>
      <c r="U45" s="149" t="str">
        <f t="shared" si="19"/>
        <v>нд</v>
      </c>
      <c r="V45" s="157"/>
    </row>
    <row r="46" spans="1:22" ht="47.25">
      <c r="A46" s="58" t="s">
        <v>188</v>
      </c>
      <c r="B46" s="59" t="s">
        <v>189</v>
      </c>
      <c r="C46" s="60" t="s">
        <v>25</v>
      </c>
      <c r="D46" s="60" t="str">
        <f t="shared" ref="D46:G46" si="161">IF(NOT(SUM(D47)=0),SUM(D47),"нд")</f>
        <v>нд</v>
      </c>
      <c r="E46" s="13" t="str">
        <f t="shared" si="161"/>
        <v>нд</v>
      </c>
      <c r="F46" s="60" t="str">
        <f t="shared" si="161"/>
        <v>нд</v>
      </c>
      <c r="G46" s="60" t="str">
        <f t="shared" si="161"/>
        <v>нд</v>
      </c>
      <c r="H46" s="60" t="str">
        <f t="shared" ref="H46:I46" si="162">IF(NOT(SUM(H47)=0),SUM(H47),"нд")</f>
        <v>нд</v>
      </c>
      <c r="I46" s="60" t="str">
        <f t="shared" si="162"/>
        <v>нд</v>
      </c>
      <c r="J46" s="60" t="str">
        <f t="shared" ref="J46" si="163">IF(NOT(SUM(J47)=0),SUM(J47),"нд")</f>
        <v>нд</v>
      </c>
      <c r="K46" s="60" t="str">
        <f t="shared" ref="K46" si="164">IF(NOT(SUM(K47)=0),SUM(K47),"нд")</f>
        <v>нд</v>
      </c>
      <c r="L46" s="60" t="str">
        <f t="shared" ref="L46:M46" si="165">IF(NOT(SUM(L47)=0),SUM(L47),"нд")</f>
        <v>нд</v>
      </c>
      <c r="M46" s="60" t="str">
        <f t="shared" si="165"/>
        <v>нд</v>
      </c>
      <c r="N46" s="60" t="str">
        <f t="shared" ref="N46" si="166">IF(NOT(SUM(N47)=0),SUM(N47),"нд")</f>
        <v>нд</v>
      </c>
      <c r="O46" s="60" t="str">
        <f t="shared" ref="O46:T46" si="167">IF(NOT(SUM(O47)=0),SUM(O47),"нд")</f>
        <v>нд</v>
      </c>
      <c r="P46" s="60" t="str">
        <f t="shared" ref="P46" si="168">IF(NOT(SUM(P47)=0),SUM(P47),"нд")</f>
        <v>нд</v>
      </c>
      <c r="Q46" s="137" t="str">
        <f t="shared" si="167"/>
        <v>нд</v>
      </c>
      <c r="R46" s="60" t="str">
        <f t="shared" si="167"/>
        <v>нд</v>
      </c>
      <c r="S46" s="60" t="str">
        <f t="shared" si="167"/>
        <v>нд</v>
      </c>
      <c r="T46" s="60" t="str">
        <f t="shared" si="167"/>
        <v>нд</v>
      </c>
      <c r="U46" s="149" t="str">
        <f t="shared" si="19"/>
        <v>нд</v>
      </c>
      <c r="V46" s="157"/>
    </row>
    <row r="47" spans="1:22">
      <c r="A47" s="49" t="s">
        <v>26</v>
      </c>
      <c r="B47" s="49" t="s">
        <v>26</v>
      </c>
      <c r="C47" s="49" t="s">
        <v>26</v>
      </c>
      <c r="D47" s="49" t="s">
        <v>26</v>
      </c>
      <c r="E47" s="12" t="s">
        <v>26</v>
      </c>
      <c r="F47" s="49" t="s">
        <v>26</v>
      </c>
      <c r="G47" s="49" t="s">
        <v>26</v>
      </c>
      <c r="H47" s="32" t="str">
        <f>IF(NOT(SUM(J47,L47,N47,P47)=0),SUM(J47,L47,N47,P47),"нд")</f>
        <v>нд</v>
      </c>
      <c r="I47" s="32" t="str">
        <f>IF(NOT(SUM(K47,M47,O47,Q47)=0),SUM(K47,M47,O47,Q47),"нд")</f>
        <v>нд</v>
      </c>
      <c r="J47" s="49" t="s">
        <v>26</v>
      </c>
      <c r="K47" s="49" t="s">
        <v>26</v>
      </c>
      <c r="L47" s="49" t="s">
        <v>26</v>
      </c>
      <c r="M47" s="49" t="s">
        <v>26</v>
      </c>
      <c r="N47" s="49" t="s">
        <v>26</v>
      </c>
      <c r="O47" s="49" t="s">
        <v>26</v>
      </c>
      <c r="P47" s="49" t="s">
        <v>26</v>
      </c>
      <c r="Q47" s="138" t="s">
        <v>26</v>
      </c>
      <c r="R47" s="147" t="str">
        <f t="shared" ref="R47" si="169">IF(NOT(OR(F47="нд",I47="нд")),F47-I47,F47)</f>
        <v>нд</v>
      </c>
      <c r="S47" s="147" t="str">
        <f>IF(NOT(OR(G47="нд",I47="нд")),G47-I47,G47)</f>
        <v>нд</v>
      </c>
      <c r="T47" s="150" t="str">
        <f>IF(SUM(I47)-SUM(H47)=0,"нд",SUM(I47)-SUM(H47))</f>
        <v>нд</v>
      </c>
      <c r="U47" s="149" t="str">
        <f t="shared" si="19"/>
        <v>нд</v>
      </c>
      <c r="V47" s="157"/>
    </row>
    <row r="48" spans="1:22" ht="31.5">
      <c r="A48" s="58" t="s">
        <v>190</v>
      </c>
      <c r="B48" s="59" t="s">
        <v>191</v>
      </c>
      <c r="C48" s="60" t="s">
        <v>25</v>
      </c>
      <c r="D48" s="60" t="str">
        <f t="shared" ref="D48" si="170">IF(NOT(SUM(D49)=0),SUM(D49),"нд")</f>
        <v>нд</v>
      </c>
      <c r="E48" s="13" t="str">
        <f t="shared" ref="E48" si="171">IF(NOT(SUM(E49)=0),SUM(E49),"нд")</f>
        <v>нд</v>
      </c>
      <c r="F48" s="60" t="str">
        <f t="shared" ref="F48:G48" si="172">IF(NOT(SUM(F49)=0),SUM(F49),"нд")</f>
        <v>нд</v>
      </c>
      <c r="G48" s="60" t="str">
        <f t="shared" si="172"/>
        <v>нд</v>
      </c>
      <c r="H48" s="60" t="str">
        <f t="shared" ref="H48:I48" si="173">IF(NOT(SUM(H49)=0),SUM(H49),"нд")</f>
        <v>нд</v>
      </c>
      <c r="I48" s="60" t="str">
        <f t="shared" si="173"/>
        <v>нд</v>
      </c>
      <c r="J48" s="60" t="str">
        <f t="shared" ref="J48:K48" si="174">IF(NOT(SUM(J49)=0),SUM(J49),"нд")</f>
        <v>нд</v>
      </c>
      <c r="K48" s="60" t="str">
        <f t="shared" si="174"/>
        <v>нд</v>
      </c>
      <c r="L48" s="60" t="str">
        <f t="shared" ref="L48:T48" si="175">IF(NOT(SUM(L49)=0),SUM(L49),"нд")</f>
        <v>нд</v>
      </c>
      <c r="M48" s="60" t="str">
        <f t="shared" si="175"/>
        <v>нд</v>
      </c>
      <c r="N48" s="60" t="str">
        <f t="shared" ref="N48" si="176">IF(NOT(SUM(N49)=0),SUM(N49),"нд")</f>
        <v>нд</v>
      </c>
      <c r="O48" s="60" t="str">
        <f t="shared" si="175"/>
        <v>нд</v>
      </c>
      <c r="P48" s="60" t="str">
        <f t="shared" ref="P48" si="177">IF(NOT(SUM(P49)=0),SUM(P49),"нд")</f>
        <v>нд</v>
      </c>
      <c r="Q48" s="137" t="str">
        <f t="shared" si="175"/>
        <v>нд</v>
      </c>
      <c r="R48" s="60" t="str">
        <f t="shared" si="175"/>
        <v>нд</v>
      </c>
      <c r="S48" s="60" t="str">
        <f t="shared" si="175"/>
        <v>нд</v>
      </c>
      <c r="T48" s="60" t="str">
        <f t="shared" si="175"/>
        <v>нд</v>
      </c>
      <c r="U48" s="149" t="str">
        <f t="shared" si="19"/>
        <v>нд</v>
      </c>
      <c r="V48" s="157"/>
    </row>
    <row r="49" spans="1:22">
      <c r="A49" s="49" t="s">
        <v>26</v>
      </c>
      <c r="B49" s="49" t="s">
        <v>26</v>
      </c>
      <c r="C49" s="49" t="s">
        <v>26</v>
      </c>
      <c r="D49" s="49" t="s">
        <v>26</v>
      </c>
      <c r="E49" s="12" t="s">
        <v>26</v>
      </c>
      <c r="F49" s="49" t="s">
        <v>26</v>
      </c>
      <c r="G49" s="49" t="s">
        <v>26</v>
      </c>
      <c r="H49" s="32" t="str">
        <f>IF(NOT(SUM(J49,L49,N49,P49)=0),SUM(J49,L49,N49,P49),"нд")</f>
        <v>нд</v>
      </c>
      <c r="I49" s="32" t="str">
        <f>IF(NOT(SUM(K49,M49,O49,Q49)=0),SUM(K49,M49,O49,Q49),"нд")</f>
        <v>нд</v>
      </c>
      <c r="J49" s="49" t="s">
        <v>26</v>
      </c>
      <c r="K49" s="49" t="s">
        <v>26</v>
      </c>
      <c r="L49" s="49" t="s">
        <v>26</v>
      </c>
      <c r="M49" s="49" t="s">
        <v>26</v>
      </c>
      <c r="N49" s="49" t="s">
        <v>26</v>
      </c>
      <c r="O49" s="49" t="s">
        <v>26</v>
      </c>
      <c r="P49" s="49" t="s">
        <v>26</v>
      </c>
      <c r="Q49" s="138" t="s">
        <v>26</v>
      </c>
      <c r="R49" s="147" t="str">
        <f t="shared" ref="R49" si="178">IF(NOT(OR(F49="нд",I49="нд")),F49-I49,F49)</f>
        <v>нд</v>
      </c>
      <c r="S49" s="147" t="str">
        <f>IF(NOT(OR(G49="нд",I49="нд")),G49-I49,G49)</f>
        <v>нд</v>
      </c>
      <c r="T49" s="150" t="str">
        <f>IF(SUM(I49)-SUM(H49)=0,"нд",SUM(I49)-SUM(H49))</f>
        <v>нд</v>
      </c>
      <c r="U49" s="149" t="str">
        <f t="shared" si="19"/>
        <v>нд</v>
      </c>
      <c r="V49" s="157"/>
    </row>
    <row r="50" spans="1:22" ht="47.25">
      <c r="A50" s="55" t="s">
        <v>192</v>
      </c>
      <c r="B50" s="56" t="s">
        <v>193</v>
      </c>
      <c r="C50" s="57" t="s">
        <v>25</v>
      </c>
      <c r="D50" s="100" t="str">
        <f t="shared" ref="D50:I50" si="179">IF(NOT(SUM(D51,D58)=0),SUM(D51,D58),"нд")</f>
        <v>нд</v>
      </c>
      <c r="E50" s="17" t="str">
        <f t="shared" si="179"/>
        <v>нд</v>
      </c>
      <c r="F50" s="100" t="str">
        <f t="shared" si="179"/>
        <v>нд</v>
      </c>
      <c r="G50" s="100" t="str">
        <f t="shared" si="179"/>
        <v>нд</v>
      </c>
      <c r="H50" s="100" t="str">
        <f t="shared" si="179"/>
        <v>нд</v>
      </c>
      <c r="I50" s="100" t="str">
        <f t="shared" si="179"/>
        <v>нд</v>
      </c>
      <c r="J50" s="100" t="str">
        <f t="shared" ref="J50:K50" si="180">IF(NOT(SUM(J51,J58)=0),SUM(J51,J58),"нд")</f>
        <v>нд</v>
      </c>
      <c r="K50" s="100" t="str">
        <f t="shared" si="180"/>
        <v>нд</v>
      </c>
      <c r="L50" s="100" t="str">
        <f t="shared" ref="L50:M50" si="181">IF(NOT(SUM(L51,L58)=0),SUM(L51,L58),"нд")</f>
        <v>нд</v>
      </c>
      <c r="M50" s="100" t="str">
        <f t="shared" si="181"/>
        <v>нд</v>
      </c>
      <c r="N50" s="100" t="str">
        <f t="shared" ref="N50:O50" si="182">IF(NOT(SUM(N51,N58)=0),SUM(N51,N58),"нд")</f>
        <v>нд</v>
      </c>
      <c r="O50" s="100" t="str">
        <f t="shared" si="182"/>
        <v>нд</v>
      </c>
      <c r="P50" s="100" t="str">
        <f t="shared" ref="P50:S50" si="183">IF(NOT(SUM(P51,P58)=0),SUM(P51,P58),"нд")</f>
        <v>нд</v>
      </c>
      <c r="Q50" s="136" t="str">
        <f t="shared" si="183"/>
        <v>нд</v>
      </c>
      <c r="R50" s="100" t="str">
        <f t="shared" si="183"/>
        <v>нд</v>
      </c>
      <c r="S50" s="100" t="str">
        <f t="shared" si="183"/>
        <v>нд</v>
      </c>
      <c r="T50" s="100" t="str">
        <f t="shared" ref="T50" si="184">IF(NOT(SUM(T51,T58)=0),SUM(T51,T58),"нд")</f>
        <v>нд</v>
      </c>
      <c r="U50" s="149" t="str">
        <f t="shared" si="19"/>
        <v>нд</v>
      </c>
      <c r="V50" s="157"/>
    </row>
    <row r="51" spans="1:22" ht="31.5">
      <c r="A51" s="58" t="s">
        <v>194</v>
      </c>
      <c r="B51" s="59" t="s">
        <v>195</v>
      </c>
      <c r="C51" s="60" t="s">
        <v>25</v>
      </c>
      <c r="D51" s="60" t="str">
        <f t="shared" ref="D51:I51" si="185">IF(NOT(SUM(D52,D54,D56)=0),SUM(D52,D54,D56),"нд")</f>
        <v>нд</v>
      </c>
      <c r="E51" s="13" t="str">
        <f t="shared" si="185"/>
        <v>нд</v>
      </c>
      <c r="F51" s="60" t="str">
        <f t="shared" si="185"/>
        <v>нд</v>
      </c>
      <c r="G51" s="60" t="str">
        <f t="shared" si="185"/>
        <v>нд</v>
      </c>
      <c r="H51" s="60" t="str">
        <f t="shared" si="185"/>
        <v>нд</v>
      </c>
      <c r="I51" s="60" t="str">
        <f t="shared" si="185"/>
        <v>нд</v>
      </c>
      <c r="J51" s="60" t="str">
        <f t="shared" ref="J51:K51" si="186">IF(NOT(SUM(J52,J54,J56)=0),SUM(J52,J54,J56),"нд")</f>
        <v>нд</v>
      </c>
      <c r="K51" s="60" t="str">
        <f t="shared" si="186"/>
        <v>нд</v>
      </c>
      <c r="L51" s="60" t="str">
        <f t="shared" ref="L51:M51" si="187">IF(NOT(SUM(L52,L54,L56)=0),SUM(L52,L54,L56),"нд")</f>
        <v>нд</v>
      </c>
      <c r="M51" s="60" t="str">
        <f t="shared" si="187"/>
        <v>нд</v>
      </c>
      <c r="N51" s="60" t="str">
        <f t="shared" ref="N51:O51" si="188">IF(NOT(SUM(N52,N54,N56)=0),SUM(N52,N54,N56),"нд")</f>
        <v>нд</v>
      </c>
      <c r="O51" s="60" t="str">
        <f t="shared" si="188"/>
        <v>нд</v>
      </c>
      <c r="P51" s="60" t="str">
        <f t="shared" ref="P51:S51" si="189">IF(NOT(SUM(P52,P54,P56)=0),SUM(P52,P54,P56),"нд")</f>
        <v>нд</v>
      </c>
      <c r="Q51" s="137" t="str">
        <f t="shared" si="189"/>
        <v>нд</v>
      </c>
      <c r="R51" s="60" t="str">
        <f t="shared" si="189"/>
        <v>нд</v>
      </c>
      <c r="S51" s="60" t="str">
        <f t="shared" si="189"/>
        <v>нд</v>
      </c>
      <c r="T51" s="60" t="str">
        <f t="shared" ref="T51" si="190">IF(NOT(SUM(T52,T54,T56)=0),SUM(T52,T54,T56),"нд")</f>
        <v>нд</v>
      </c>
      <c r="U51" s="149" t="str">
        <f t="shared" si="19"/>
        <v>нд</v>
      </c>
      <c r="V51" s="157"/>
    </row>
    <row r="52" spans="1:22" ht="78.75">
      <c r="A52" s="63" t="s">
        <v>196</v>
      </c>
      <c r="B52" s="64" t="s">
        <v>197</v>
      </c>
      <c r="C52" s="65" t="s">
        <v>25</v>
      </c>
      <c r="D52" s="65" t="str">
        <f t="shared" ref="D52" si="191">IF(NOT(SUM(D53)=0),SUM(D53),"нд")</f>
        <v>нд</v>
      </c>
      <c r="E52" s="14" t="str">
        <f t="shared" ref="E52" si="192">IF(NOT(SUM(E53)=0),SUM(E53),"нд")</f>
        <v>нд</v>
      </c>
      <c r="F52" s="65" t="str">
        <f t="shared" ref="F52:G52" si="193">IF(NOT(SUM(F53)=0),SUM(F53),"нд")</f>
        <v>нд</v>
      </c>
      <c r="G52" s="65" t="str">
        <f t="shared" si="193"/>
        <v>нд</v>
      </c>
      <c r="H52" s="65" t="str">
        <f t="shared" ref="H52:I52" si="194">IF(NOT(SUM(H53)=0),SUM(H53),"нд")</f>
        <v>нд</v>
      </c>
      <c r="I52" s="65" t="str">
        <f t="shared" si="194"/>
        <v>нд</v>
      </c>
      <c r="J52" s="65" t="str">
        <f t="shared" ref="J52" si="195">IF(NOT(SUM(J53)=0),SUM(J53),"нд")</f>
        <v>нд</v>
      </c>
      <c r="K52" s="65" t="str">
        <f t="shared" ref="K52" si="196">IF(NOT(SUM(K53)=0),SUM(K53),"нд")</f>
        <v>нд</v>
      </c>
      <c r="L52" s="65" t="str">
        <f t="shared" ref="L52:M52" si="197">IF(NOT(SUM(L53)=0),SUM(L53),"нд")</f>
        <v>нд</v>
      </c>
      <c r="M52" s="65" t="str">
        <f t="shared" si="197"/>
        <v>нд</v>
      </c>
      <c r="N52" s="65" t="str">
        <f t="shared" ref="N52" si="198">IF(NOT(SUM(N53)=0),SUM(N53),"нд")</f>
        <v>нд</v>
      </c>
      <c r="O52" s="65" t="str">
        <f t="shared" ref="O52:T52" si="199">IF(NOT(SUM(O53)=0),SUM(O53),"нд")</f>
        <v>нд</v>
      </c>
      <c r="P52" s="65" t="str">
        <f t="shared" ref="P52" si="200">IF(NOT(SUM(P53)=0),SUM(P53),"нд")</f>
        <v>нд</v>
      </c>
      <c r="Q52" s="139" t="str">
        <f t="shared" si="199"/>
        <v>нд</v>
      </c>
      <c r="R52" s="65" t="str">
        <f t="shared" si="199"/>
        <v>нд</v>
      </c>
      <c r="S52" s="65" t="str">
        <f t="shared" si="199"/>
        <v>нд</v>
      </c>
      <c r="T52" s="65" t="str">
        <f t="shared" si="199"/>
        <v>нд</v>
      </c>
      <c r="U52" s="149" t="str">
        <f t="shared" si="19"/>
        <v>нд</v>
      </c>
      <c r="V52" s="157"/>
    </row>
    <row r="53" spans="1:22">
      <c r="A53" s="49" t="s">
        <v>26</v>
      </c>
      <c r="B53" s="49" t="s">
        <v>26</v>
      </c>
      <c r="C53" s="49" t="s">
        <v>26</v>
      </c>
      <c r="D53" s="49" t="s">
        <v>26</v>
      </c>
      <c r="E53" s="12" t="s">
        <v>26</v>
      </c>
      <c r="F53" s="49" t="s">
        <v>26</v>
      </c>
      <c r="G53" s="49" t="s">
        <v>26</v>
      </c>
      <c r="H53" s="32" t="str">
        <f>IF(NOT(SUM(J53,L53,N53,P53)=0),SUM(J53,L53,N53,P53),"нд")</f>
        <v>нд</v>
      </c>
      <c r="I53" s="32" t="str">
        <f>IF(NOT(SUM(K53,M53,O53,Q53)=0),SUM(K53,M53,O53,Q53),"нд")</f>
        <v>нд</v>
      </c>
      <c r="J53" s="49" t="s">
        <v>26</v>
      </c>
      <c r="K53" s="49" t="s">
        <v>26</v>
      </c>
      <c r="L53" s="49" t="s">
        <v>26</v>
      </c>
      <c r="M53" s="49" t="s">
        <v>26</v>
      </c>
      <c r="N53" s="49" t="s">
        <v>26</v>
      </c>
      <c r="O53" s="49" t="s">
        <v>26</v>
      </c>
      <c r="P53" s="49" t="s">
        <v>26</v>
      </c>
      <c r="Q53" s="138" t="s">
        <v>26</v>
      </c>
      <c r="R53" s="147" t="str">
        <f t="shared" ref="R53" si="201">IF(NOT(OR(F53="нд",I53="нд")),F53-I53,F53)</f>
        <v>нд</v>
      </c>
      <c r="S53" s="147" t="str">
        <f>IF(NOT(OR(G53="нд",I53="нд")),G53-I53,G53)</f>
        <v>нд</v>
      </c>
      <c r="T53" s="150" t="str">
        <f>IF(SUM(I53)-SUM(H53)=0,"нд",SUM(I53)-SUM(H53))</f>
        <v>нд</v>
      </c>
      <c r="U53" s="149" t="str">
        <f t="shared" si="19"/>
        <v>нд</v>
      </c>
      <c r="V53" s="157"/>
    </row>
    <row r="54" spans="1:22" ht="63">
      <c r="A54" s="63" t="s">
        <v>198</v>
      </c>
      <c r="B54" s="64" t="s">
        <v>199</v>
      </c>
      <c r="C54" s="65" t="s">
        <v>25</v>
      </c>
      <c r="D54" s="65" t="str">
        <f t="shared" ref="D54" si="202">IF(NOT(SUM(D55)=0),SUM(D55),"нд")</f>
        <v>нд</v>
      </c>
      <c r="E54" s="14" t="str">
        <f t="shared" ref="E54" si="203">IF(NOT(SUM(E55)=0),SUM(E55),"нд")</f>
        <v>нд</v>
      </c>
      <c r="F54" s="65" t="str">
        <f t="shared" ref="F54:G54" si="204">IF(NOT(SUM(F55)=0),SUM(F55),"нд")</f>
        <v>нд</v>
      </c>
      <c r="G54" s="65" t="str">
        <f t="shared" si="204"/>
        <v>нд</v>
      </c>
      <c r="H54" s="65" t="str">
        <f t="shared" ref="H54:I54" si="205">IF(NOT(SUM(H55)=0),SUM(H55),"нд")</f>
        <v>нд</v>
      </c>
      <c r="I54" s="65" t="str">
        <f t="shared" si="205"/>
        <v>нд</v>
      </c>
      <c r="J54" s="65" t="str">
        <f t="shared" ref="J54:K54" si="206">IF(NOT(SUM(J55)=0),SUM(J55),"нд")</f>
        <v>нд</v>
      </c>
      <c r="K54" s="65" t="str">
        <f t="shared" si="206"/>
        <v>нд</v>
      </c>
      <c r="L54" s="65" t="str">
        <f t="shared" ref="L54:T54" si="207">IF(NOT(SUM(L55)=0),SUM(L55),"нд")</f>
        <v>нд</v>
      </c>
      <c r="M54" s="65" t="str">
        <f t="shared" si="207"/>
        <v>нд</v>
      </c>
      <c r="N54" s="65" t="str">
        <f t="shared" ref="N54" si="208">IF(NOT(SUM(N55)=0),SUM(N55),"нд")</f>
        <v>нд</v>
      </c>
      <c r="O54" s="65" t="str">
        <f t="shared" si="207"/>
        <v>нд</v>
      </c>
      <c r="P54" s="65" t="str">
        <f t="shared" ref="P54" si="209">IF(NOT(SUM(P55)=0),SUM(P55),"нд")</f>
        <v>нд</v>
      </c>
      <c r="Q54" s="139" t="str">
        <f t="shared" si="207"/>
        <v>нд</v>
      </c>
      <c r="R54" s="65" t="str">
        <f t="shared" si="207"/>
        <v>нд</v>
      </c>
      <c r="S54" s="65" t="str">
        <f t="shared" si="207"/>
        <v>нд</v>
      </c>
      <c r="T54" s="65" t="str">
        <f t="shared" si="207"/>
        <v>нд</v>
      </c>
      <c r="U54" s="149" t="str">
        <f t="shared" si="19"/>
        <v>нд</v>
      </c>
      <c r="V54" s="157"/>
    </row>
    <row r="55" spans="1:22">
      <c r="A55" s="49" t="s">
        <v>26</v>
      </c>
      <c r="B55" s="49" t="s">
        <v>26</v>
      </c>
      <c r="C55" s="49" t="s">
        <v>26</v>
      </c>
      <c r="D55" s="49" t="s">
        <v>26</v>
      </c>
      <c r="E55" s="12" t="s">
        <v>26</v>
      </c>
      <c r="F55" s="49" t="s">
        <v>26</v>
      </c>
      <c r="G55" s="49" t="s">
        <v>26</v>
      </c>
      <c r="H55" s="32" t="str">
        <f>IF(NOT(SUM(J55,L55,N55,P55)=0),SUM(J55,L55,N55,P55),"нд")</f>
        <v>нд</v>
      </c>
      <c r="I55" s="32" t="str">
        <f>IF(NOT(SUM(K55,M55,O55,Q55)=0),SUM(K55,M55,O55,Q55),"нд")</f>
        <v>нд</v>
      </c>
      <c r="J55" s="49" t="s">
        <v>26</v>
      </c>
      <c r="K55" s="49" t="s">
        <v>26</v>
      </c>
      <c r="L55" s="49" t="s">
        <v>26</v>
      </c>
      <c r="M55" s="49" t="s">
        <v>26</v>
      </c>
      <c r="N55" s="49" t="s">
        <v>26</v>
      </c>
      <c r="O55" s="49" t="s">
        <v>26</v>
      </c>
      <c r="P55" s="49" t="s">
        <v>26</v>
      </c>
      <c r="Q55" s="138" t="s">
        <v>26</v>
      </c>
      <c r="R55" s="147" t="str">
        <f t="shared" ref="R55" si="210">IF(NOT(OR(F55="нд",I55="нд")),F55-I55,F55)</f>
        <v>нд</v>
      </c>
      <c r="S55" s="147" t="str">
        <f>IF(NOT(OR(G55="нд",I55="нд")),G55-I55,G55)</f>
        <v>нд</v>
      </c>
      <c r="T55" s="150" t="str">
        <f>IF(SUM(I55)-SUM(H55)=0,"нд",SUM(I55)-SUM(H55))</f>
        <v>нд</v>
      </c>
      <c r="U55" s="149" t="str">
        <f t="shared" si="19"/>
        <v>нд</v>
      </c>
      <c r="V55" s="157"/>
    </row>
    <row r="56" spans="1:22" ht="78.75">
      <c r="A56" s="63" t="s">
        <v>200</v>
      </c>
      <c r="B56" s="64" t="s">
        <v>201</v>
      </c>
      <c r="C56" s="65" t="s">
        <v>25</v>
      </c>
      <c r="D56" s="65" t="str">
        <f t="shared" ref="D56" si="211">IF(NOT(SUM(D57)=0),SUM(D57),"нд")</f>
        <v>нд</v>
      </c>
      <c r="E56" s="14" t="str">
        <f t="shared" ref="E56" si="212">IF(NOT(SUM(E57)=0),SUM(E57),"нд")</f>
        <v>нд</v>
      </c>
      <c r="F56" s="65" t="str">
        <f t="shared" ref="F56:G56" si="213">IF(NOT(SUM(F57)=0),SUM(F57),"нд")</f>
        <v>нд</v>
      </c>
      <c r="G56" s="65" t="str">
        <f t="shared" si="213"/>
        <v>нд</v>
      </c>
      <c r="H56" s="65" t="str">
        <f t="shared" ref="H56:I56" si="214">IF(NOT(SUM(H57)=0),SUM(H57),"нд")</f>
        <v>нд</v>
      </c>
      <c r="I56" s="65" t="str">
        <f t="shared" si="214"/>
        <v>нд</v>
      </c>
      <c r="J56" s="65" t="str">
        <f t="shared" ref="J56:K56" si="215">IF(NOT(SUM(J57)=0),SUM(J57),"нд")</f>
        <v>нд</v>
      </c>
      <c r="K56" s="65" t="str">
        <f t="shared" si="215"/>
        <v>нд</v>
      </c>
      <c r="L56" s="65" t="str">
        <f t="shared" ref="L56:T56" si="216">IF(NOT(SUM(L57)=0),SUM(L57),"нд")</f>
        <v>нд</v>
      </c>
      <c r="M56" s="65" t="str">
        <f t="shared" si="216"/>
        <v>нд</v>
      </c>
      <c r="N56" s="65" t="str">
        <f t="shared" ref="N56" si="217">IF(NOT(SUM(N57)=0),SUM(N57),"нд")</f>
        <v>нд</v>
      </c>
      <c r="O56" s="65" t="str">
        <f t="shared" si="216"/>
        <v>нд</v>
      </c>
      <c r="P56" s="65" t="str">
        <f t="shared" ref="P56" si="218">IF(NOT(SUM(P57)=0),SUM(P57),"нд")</f>
        <v>нд</v>
      </c>
      <c r="Q56" s="139" t="str">
        <f t="shared" si="216"/>
        <v>нд</v>
      </c>
      <c r="R56" s="65" t="str">
        <f t="shared" si="216"/>
        <v>нд</v>
      </c>
      <c r="S56" s="65" t="str">
        <f t="shared" si="216"/>
        <v>нд</v>
      </c>
      <c r="T56" s="65" t="str">
        <f t="shared" si="216"/>
        <v>нд</v>
      </c>
      <c r="U56" s="149" t="str">
        <f t="shared" si="19"/>
        <v>нд</v>
      </c>
      <c r="V56" s="157"/>
    </row>
    <row r="57" spans="1:22">
      <c r="A57" s="49" t="s">
        <v>26</v>
      </c>
      <c r="B57" s="49" t="s">
        <v>26</v>
      </c>
      <c r="C57" s="49" t="s">
        <v>26</v>
      </c>
      <c r="D57" s="49" t="s">
        <v>26</v>
      </c>
      <c r="E57" s="12" t="s">
        <v>26</v>
      </c>
      <c r="F57" s="49" t="s">
        <v>26</v>
      </c>
      <c r="G57" s="49" t="s">
        <v>26</v>
      </c>
      <c r="H57" s="32" t="str">
        <f>IF(NOT(SUM(J57,L57,N57,P57)=0),SUM(J57,L57,N57,P57),"нд")</f>
        <v>нд</v>
      </c>
      <c r="I57" s="32" t="str">
        <f>IF(NOT(SUM(K57,M57,O57,Q57)=0),SUM(K57,M57,O57,Q57),"нд")</f>
        <v>нд</v>
      </c>
      <c r="J57" s="49" t="s">
        <v>26</v>
      </c>
      <c r="K57" s="49" t="s">
        <v>26</v>
      </c>
      <c r="L57" s="49" t="s">
        <v>26</v>
      </c>
      <c r="M57" s="49" t="s">
        <v>26</v>
      </c>
      <c r="N57" s="49" t="s">
        <v>26</v>
      </c>
      <c r="O57" s="49" t="s">
        <v>26</v>
      </c>
      <c r="P57" s="49" t="s">
        <v>26</v>
      </c>
      <c r="Q57" s="138" t="s">
        <v>26</v>
      </c>
      <c r="R57" s="147" t="str">
        <f t="shared" ref="R57" si="219">IF(NOT(OR(F57="нд",I57="нд")),F57-I57,F57)</f>
        <v>нд</v>
      </c>
      <c r="S57" s="147" t="str">
        <f>IF(NOT(OR(G57="нд",I57="нд")),G57-I57,G57)</f>
        <v>нд</v>
      </c>
      <c r="T57" s="150" t="str">
        <f>IF(SUM(I57)-SUM(H57)=0,"нд",SUM(I57)-SUM(H57))</f>
        <v>нд</v>
      </c>
      <c r="U57" s="149" t="str">
        <f t="shared" si="19"/>
        <v>нд</v>
      </c>
      <c r="V57" s="157"/>
    </row>
    <row r="58" spans="1:22" ht="31.5">
      <c r="A58" s="58" t="s">
        <v>202</v>
      </c>
      <c r="B58" s="59" t="s">
        <v>195</v>
      </c>
      <c r="C58" s="60" t="s">
        <v>25</v>
      </c>
      <c r="D58" s="60" t="str">
        <f t="shared" ref="D58:I58" si="220">IF(NOT(SUM(D59,D61,D63)=0),SUM(D59,D61,D63),"нд")</f>
        <v>нд</v>
      </c>
      <c r="E58" s="13" t="str">
        <f t="shared" si="220"/>
        <v>нд</v>
      </c>
      <c r="F58" s="60" t="str">
        <f t="shared" si="220"/>
        <v>нд</v>
      </c>
      <c r="G58" s="60" t="str">
        <f t="shared" si="220"/>
        <v>нд</v>
      </c>
      <c r="H58" s="60" t="str">
        <f t="shared" si="220"/>
        <v>нд</v>
      </c>
      <c r="I58" s="60" t="str">
        <f t="shared" si="220"/>
        <v>нд</v>
      </c>
      <c r="J58" s="60" t="str">
        <f t="shared" ref="J58:K58" si="221">IF(NOT(SUM(J59,J61,J63)=0),SUM(J59,J61,J63),"нд")</f>
        <v>нд</v>
      </c>
      <c r="K58" s="60" t="str">
        <f t="shared" si="221"/>
        <v>нд</v>
      </c>
      <c r="L58" s="60" t="str">
        <f t="shared" ref="L58:M58" si="222">IF(NOT(SUM(L59,L61,L63)=0),SUM(L59,L61,L63),"нд")</f>
        <v>нд</v>
      </c>
      <c r="M58" s="60" t="str">
        <f t="shared" si="222"/>
        <v>нд</v>
      </c>
      <c r="N58" s="60" t="str">
        <f t="shared" ref="N58:O58" si="223">IF(NOT(SUM(N59,N61,N63)=0),SUM(N59,N61,N63),"нд")</f>
        <v>нд</v>
      </c>
      <c r="O58" s="60" t="str">
        <f t="shared" si="223"/>
        <v>нд</v>
      </c>
      <c r="P58" s="60" t="str">
        <f t="shared" ref="P58:S58" si="224">IF(NOT(SUM(P59,P61,P63)=0),SUM(P59,P61,P63),"нд")</f>
        <v>нд</v>
      </c>
      <c r="Q58" s="137" t="str">
        <f t="shared" si="224"/>
        <v>нд</v>
      </c>
      <c r="R58" s="60" t="str">
        <f t="shared" si="224"/>
        <v>нд</v>
      </c>
      <c r="S58" s="60" t="str">
        <f t="shared" si="224"/>
        <v>нд</v>
      </c>
      <c r="T58" s="60" t="str">
        <f t="shared" ref="T58" si="225">IF(NOT(SUM(T59,T61,T63)=0),SUM(T59,T61,T63),"нд")</f>
        <v>нд</v>
      </c>
      <c r="U58" s="149" t="str">
        <f t="shared" si="19"/>
        <v>нд</v>
      </c>
      <c r="V58" s="157"/>
    </row>
    <row r="59" spans="1:22" ht="78.75">
      <c r="A59" s="63" t="s">
        <v>203</v>
      </c>
      <c r="B59" s="64" t="s">
        <v>197</v>
      </c>
      <c r="C59" s="65" t="s">
        <v>25</v>
      </c>
      <c r="D59" s="65" t="str">
        <f t="shared" ref="D59" si="226">IF(NOT(SUM(D60)=0),SUM(D60),"нд")</f>
        <v>нд</v>
      </c>
      <c r="E59" s="14" t="str">
        <f t="shared" ref="E59" si="227">IF(NOT(SUM(E60)=0),SUM(E60),"нд")</f>
        <v>нд</v>
      </c>
      <c r="F59" s="65" t="str">
        <f t="shared" ref="F59:G59" si="228">IF(NOT(SUM(F60)=0),SUM(F60),"нд")</f>
        <v>нд</v>
      </c>
      <c r="G59" s="65" t="str">
        <f t="shared" si="228"/>
        <v>нд</v>
      </c>
      <c r="H59" s="65" t="str">
        <f t="shared" ref="H59:I59" si="229">IF(NOT(SUM(H60)=0),SUM(H60),"нд")</f>
        <v>нд</v>
      </c>
      <c r="I59" s="65" t="str">
        <f t="shared" si="229"/>
        <v>нд</v>
      </c>
      <c r="J59" s="65" t="str">
        <f t="shared" ref="J59" si="230">IF(NOT(SUM(J60)=0),SUM(J60),"нд")</f>
        <v>нд</v>
      </c>
      <c r="K59" s="65" t="str">
        <f t="shared" ref="K59" si="231">IF(NOT(SUM(K60)=0),SUM(K60),"нд")</f>
        <v>нд</v>
      </c>
      <c r="L59" s="65" t="str">
        <f t="shared" ref="L59:M59" si="232">IF(NOT(SUM(L60)=0),SUM(L60),"нд")</f>
        <v>нд</v>
      </c>
      <c r="M59" s="65" t="str">
        <f t="shared" si="232"/>
        <v>нд</v>
      </c>
      <c r="N59" s="65" t="str">
        <f t="shared" ref="N59" si="233">IF(NOT(SUM(N60)=0),SUM(N60),"нд")</f>
        <v>нд</v>
      </c>
      <c r="O59" s="65" t="str">
        <f t="shared" ref="O59:T59" si="234">IF(NOT(SUM(O60)=0),SUM(O60),"нд")</f>
        <v>нд</v>
      </c>
      <c r="P59" s="65" t="str">
        <f t="shared" ref="P59" si="235">IF(NOT(SUM(P60)=0),SUM(P60),"нд")</f>
        <v>нд</v>
      </c>
      <c r="Q59" s="139" t="str">
        <f t="shared" si="234"/>
        <v>нд</v>
      </c>
      <c r="R59" s="65" t="str">
        <f t="shared" si="234"/>
        <v>нд</v>
      </c>
      <c r="S59" s="65" t="str">
        <f t="shared" si="234"/>
        <v>нд</v>
      </c>
      <c r="T59" s="65" t="str">
        <f t="shared" si="234"/>
        <v>нд</v>
      </c>
      <c r="U59" s="149" t="str">
        <f t="shared" si="19"/>
        <v>нд</v>
      </c>
      <c r="V59" s="157"/>
    </row>
    <row r="60" spans="1:22">
      <c r="A60" s="49" t="s">
        <v>26</v>
      </c>
      <c r="B60" s="49" t="s">
        <v>26</v>
      </c>
      <c r="C60" s="49" t="s">
        <v>26</v>
      </c>
      <c r="D60" s="49" t="s">
        <v>26</v>
      </c>
      <c r="E60" s="12" t="s">
        <v>26</v>
      </c>
      <c r="F60" s="49" t="s">
        <v>26</v>
      </c>
      <c r="G60" s="49" t="s">
        <v>26</v>
      </c>
      <c r="H60" s="32" t="str">
        <f>IF(NOT(SUM(J60,L60,N60,P60)=0),SUM(J60,L60,N60,P60),"нд")</f>
        <v>нд</v>
      </c>
      <c r="I60" s="32" t="str">
        <f>IF(NOT(SUM(K60,M60,O60,Q60)=0),SUM(K60,M60,O60,Q60),"нд")</f>
        <v>нд</v>
      </c>
      <c r="J60" s="49" t="s">
        <v>26</v>
      </c>
      <c r="K60" s="49" t="s">
        <v>26</v>
      </c>
      <c r="L60" s="49" t="s">
        <v>26</v>
      </c>
      <c r="M60" s="49" t="s">
        <v>26</v>
      </c>
      <c r="N60" s="49" t="s">
        <v>26</v>
      </c>
      <c r="O60" s="49" t="s">
        <v>26</v>
      </c>
      <c r="P60" s="49" t="s">
        <v>26</v>
      </c>
      <c r="Q60" s="138" t="s">
        <v>26</v>
      </c>
      <c r="R60" s="147" t="str">
        <f t="shared" ref="R60" si="236">IF(NOT(OR(F60="нд",I60="нд")),F60-I60,F60)</f>
        <v>нд</v>
      </c>
      <c r="S60" s="147" t="str">
        <f>IF(NOT(OR(G60="нд",I60="нд")),G60-I60,G60)</f>
        <v>нд</v>
      </c>
      <c r="T60" s="150" t="str">
        <f>IF(SUM(I60)-SUM(H60)=0,"нд",SUM(I60)-SUM(H60))</f>
        <v>нд</v>
      </c>
      <c r="U60" s="149" t="str">
        <f t="shared" si="19"/>
        <v>нд</v>
      </c>
      <c r="V60" s="157"/>
    </row>
    <row r="61" spans="1:22" ht="63">
      <c r="A61" s="63" t="s">
        <v>204</v>
      </c>
      <c r="B61" s="64" t="s">
        <v>199</v>
      </c>
      <c r="C61" s="65" t="s">
        <v>25</v>
      </c>
      <c r="D61" s="65" t="str">
        <f t="shared" ref="D61" si="237">IF(NOT(SUM(D62)=0),SUM(D62),"нд")</f>
        <v>нд</v>
      </c>
      <c r="E61" s="14" t="str">
        <f t="shared" ref="E61" si="238">IF(NOT(SUM(E62)=0),SUM(E62),"нд")</f>
        <v>нд</v>
      </c>
      <c r="F61" s="65" t="str">
        <f t="shared" ref="F61:G61" si="239">IF(NOT(SUM(F62)=0),SUM(F62),"нд")</f>
        <v>нд</v>
      </c>
      <c r="G61" s="65" t="str">
        <f t="shared" si="239"/>
        <v>нд</v>
      </c>
      <c r="H61" s="65" t="str">
        <f t="shared" ref="H61:I61" si="240">IF(NOT(SUM(H62)=0),SUM(H62),"нд")</f>
        <v>нд</v>
      </c>
      <c r="I61" s="65" t="str">
        <f t="shared" si="240"/>
        <v>нд</v>
      </c>
      <c r="J61" s="65" t="str">
        <f t="shared" ref="J61:K61" si="241">IF(NOT(SUM(J62)=0),SUM(J62),"нд")</f>
        <v>нд</v>
      </c>
      <c r="K61" s="65" t="str">
        <f t="shared" si="241"/>
        <v>нд</v>
      </c>
      <c r="L61" s="65" t="str">
        <f t="shared" ref="L61:T61" si="242">IF(NOT(SUM(L62)=0),SUM(L62),"нд")</f>
        <v>нд</v>
      </c>
      <c r="M61" s="65" t="str">
        <f t="shared" si="242"/>
        <v>нд</v>
      </c>
      <c r="N61" s="65" t="str">
        <f t="shared" ref="N61" si="243">IF(NOT(SUM(N62)=0),SUM(N62),"нд")</f>
        <v>нд</v>
      </c>
      <c r="O61" s="65" t="str">
        <f t="shared" si="242"/>
        <v>нд</v>
      </c>
      <c r="P61" s="65" t="str">
        <f t="shared" ref="P61" si="244">IF(NOT(SUM(P62)=0),SUM(P62),"нд")</f>
        <v>нд</v>
      </c>
      <c r="Q61" s="139" t="str">
        <f t="shared" si="242"/>
        <v>нд</v>
      </c>
      <c r="R61" s="65" t="str">
        <f t="shared" si="242"/>
        <v>нд</v>
      </c>
      <c r="S61" s="65" t="str">
        <f t="shared" si="242"/>
        <v>нд</v>
      </c>
      <c r="T61" s="65" t="str">
        <f t="shared" si="242"/>
        <v>нд</v>
      </c>
      <c r="U61" s="149" t="str">
        <f t="shared" si="19"/>
        <v>нд</v>
      </c>
      <c r="V61" s="157"/>
    </row>
    <row r="62" spans="1:22">
      <c r="A62" s="49" t="s">
        <v>26</v>
      </c>
      <c r="B62" s="49" t="s">
        <v>26</v>
      </c>
      <c r="C62" s="49" t="s">
        <v>26</v>
      </c>
      <c r="D62" s="49" t="s">
        <v>26</v>
      </c>
      <c r="E62" s="12" t="s">
        <v>26</v>
      </c>
      <c r="F62" s="49" t="s">
        <v>26</v>
      </c>
      <c r="G62" s="49" t="s">
        <v>26</v>
      </c>
      <c r="H62" s="32" t="str">
        <f>IF(NOT(SUM(J62,L62,N62,P62)=0),SUM(J62,L62,N62,P62),"нд")</f>
        <v>нд</v>
      </c>
      <c r="I62" s="32" t="str">
        <f>IF(NOT(SUM(K62,M62,O62,Q62)=0),SUM(K62,M62,O62,Q62),"нд")</f>
        <v>нд</v>
      </c>
      <c r="J62" s="49" t="s">
        <v>26</v>
      </c>
      <c r="K62" s="49" t="s">
        <v>26</v>
      </c>
      <c r="L62" s="49" t="s">
        <v>26</v>
      </c>
      <c r="M62" s="49" t="s">
        <v>26</v>
      </c>
      <c r="N62" s="49" t="s">
        <v>26</v>
      </c>
      <c r="O62" s="49" t="s">
        <v>26</v>
      </c>
      <c r="P62" s="49" t="s">
        <v>26</v>
      </c>
      <c r="Q62" s="138" t="s">
        <v>26</v>
      </c>
      <c r="R62" s="147" t="str">
        <f t="shared" ref="R62" si="245">IF(NOT(OR(F62="нд",I62="нд")),F62-I62,F62)</f>
        <v>нд</v>
      </c>
      <c r="S62" s="147" t="str">
        <f>IF(NOT(OR(G62="нд",I62="нд")),G62-I62,G62)</f>
        <v>нд</v>
      </c>
      <c r="T62" s="150" t="str">
        <f>IF(SUM(I62)-SUM(H62)=0,"нд",SUM(I62)-SUM(H62))</f>
        <v>нд</v>
      </c>
      <c r="U62" s="149" t="str">
        <f t="shared" si="19"/>
        <v>нд</v>
      </c>
      <c r="V62" s="157"/>
    </row>
    <row r="63" spans="1:22" ht="78.75">
      <c r="A63" s="63" t="s">
        <v>205</v>
      </c>
      <c r="B63" s="64" t="s">
        <v>206</v>
      </c>
      <c r="C63" s="65" t="s">
        <v>25</v>
      </c>
      <c r="D63" s="65" t="str">
        <f t="shared" ref="D63" si="246">IF(NOT(SUM(D64)=0),SUM(D64),"нд")</f>
        <v>нд</v>
      </c>
      <c r="E63" s="14" t="str">
        <f t="shared" ref="E63" si="247">IF(NOT(SUM(E64)=0),SUM(E64),"нд")</f>
        <v>нд</v>
      </c>
      <c r="F63" s="65" t="str">
        <f t="shared" ref="F63:G63" si="248">IF(NOT(SUM(F64)=0),SUM(F64),"нд")</f>
        <v>нд</v>
      </c>
      <c r="G63" s="65" t="str">
        <f t="shared" si="248"/>
        <v>нд</v>
      </c>
      <c r="H63" s="65" t="str">
        <f t="shared" ref="H63:I63" si="249">IF(NOT(SUM(H64)=0),SUM(H64),"нд")</f>
        <v>нд</v>
      </c>
      <c r="I63" s="65" t="str">
        <f t="shared" si="249"/>
        <v>нд</v>
      </c>
      <c r="J63" s="65" t="str">
        <f t="shared" ref="J63:K63" si="250">IF(NOT(SUM(J64)=0),SUM(J64),"нд")</f>
        <v>нд</v>
      </c>
      <c r="K63" s="65" t="str">
        <f t="shared" si="250"/>
        <v>нд</v>
      </c>
      <c r="L63" s="65" t="str">
        <f t="shared" ref="L63:T63" si="251">IF(NOT(SUM(L64)=0),SUM(L64),"нд")</f>
        <v>нд</v>
      </c>
      <c r="M63" s="65" t="str">
        <f t="shared" si="251"/>
        <v>нд</v>
      </c>
      <c r="N63" s="65" t="str">
        <f t="shared" ref="N63" si="252">IF(NOT(SUM(N64)=0),SUM(N64),"нд")</f>
        <v>нд</v>
      </c>
      <c r="O63" s="65" t="str">
        <f t="shared" si="251"/>
        <v>нд</v>
      </c>
      <c r="P63" s="65" t="str">
        <f t="shared" ref="P63" si="253">IF(NOT(SUM(P64)=0),SUM(P64),"нд")</f>
        <v>нд</v>
      </c>
      <c r="Q63" s="139" t="str">
        <f t="shared" si="251"/>
        <v>нд</v>
      </c>
      <c r="R63" s="65" t="str">
        <f t="shared" si="251"/>
        <v>нд</v>
      </c>
      <c r="S63" s="65" t="str">
        <f t="shared" si="251"/>
        <v>нд</v>
      </c>
      <c r="T63" s="65" t="str">
        <f t="shared" si="251"/>
        <v>нд</v>
      </c>
      <c r="U63" s="149" t="str">
        <f t="shared" si="19"/>
        <v>нд</v>
      </c>
      <c r="V63" s="157"/>
    </row>
    <row r="64" spans="1:22">
      <c r="A64" s="49" t="s">
        <v>26</v>
      </c>
      <c r="B64" s="49" t="s">
        <v>26</v>
      </c>
      <c r="C64" s="49" t="s">
        <v>26</v>
      </c>
      <c r="D64" s="49" t="s">
        <v>26</v>
      </c>
      <c r="E64" s="12" t="s">
        <v>26</v>
      </c>
      <c r="F64" s="49" t="s">
        <v>26</v>
      </c>
      <c r="G64" s="49" t="s">
        <v>26</v>
      </c>
      <c r="H64" s="32" t="str">
        <f>IF(NOT(SUM(J64,L64,N64,P64)=0),SUM(J64,L64,N64,P64),"нд")</f>
        <v>нд</v>
      </c>
      <c r="I64" s="32" t="str">
        <f>IF(NOT(SUM(K64,M64,O64,Q64)=0),SUM(K64,M64,O64,Q64),"нд")</f>
        <v>нд</v>
      </c>
      <c r="J64" s="49" t="s">
        <v>26</v>
      </c>
      <c r="K64" s="49" t="s">
        <v>26</v>
      </c>
      <c r="L64" s="49" t="s">
        <v>26</v>
      </c>
      <c r="M64" s="49" t="s">
        <v>26</v>
      </c>
      <c r="N64" s="49" t="s">
        <v>26</v>
      </c>
      <c r="O64" s="49" t="s">
        <v>26</v>
      </c>
      <c r="P64" s="49" t="s">
        <v>26</v>
      </c>
      <c r="Q64" s="138" t="s">
        <v>26</v>
      </c>
      <c r="R64" s="147" t="str">
        <f t="shared" ref="R64" si="254">IF(NOT(OR(F64="нд",I64="нд")),F64-I64,F64)</f>
        <v>нд</v>
      </c>
      <c r="S64" s="147" t="str">
        <f>IF(NOT(OR(G64="нд",I64="нд")),G64-I64,G64)</f>
        <v>нд</v>
      </c>
      <c r="T64" s="150" t="str">
        <f>IF(SUM(I64)-SUM(H64)=0,"нд",SUM(I64)-SUM(H64))</f>
        <v>нд</v>
      </c>
      <c r="U64" s="149" t="str">
        <f t="shared" si="19"/>
        <v>нд</v>
      </c>
      <c r="V64" s="157"/>
    </row>
    <row r="65" spans="1:22" ht="63">
      <c r="A65" s="55" t="s">
        <v>207</v>
      </c>
      <c r="B65" s="56" t="s">
        <v>208</v>
      </c>
      <c r="C65" s="57" t="s">
        <v>25</v>
      </c>
      <c r="D65" s="100" t="str">
        <f t="shared" ref="D65:I65" si="255">IF(NOT(SUM(D66,D68)=0),SUM(D66,D68),"нд")</f>
        <v>нд</v>
      </c>
      <c r="E65" s="17">
        <f t="shared" si="255"/>
        <v>0.22500000000000001</v>
      </c>
      <c r="F65" s="100" t="str">
        <f t="shared" si="255"/>
        <v>нд</v>
      </c>
      <c r="G65" s="100" t="str">
        <f t="shared" si="255"/>
        <v>нд</v>
      </c>
      <c r="H65" s="100" t="str">
        <f t="shared" si="255"/>
        <v>нд</v>
      </c>
      <c r="I65" s="100" t="str">
        <f t="shared" si="255"/>
        <v>нд</v>
      </c>
      <c r="J65" s="100" t="str">
        <f t="shared" ref="J65:K65" si="256">IF(NOT(SUM(J66,J68)=0),SUM(J66,J68),"нд")</f>
        <v>нд</v>
      </c>
      <c r="K65" s="100" t="str">
        <f t="shared" si="256"/>
        <v>нд</v>
      </c>
      <c r="L65" s="100" t="str">
        <f t="shared" ref="L65:M65" si="257">IF(NOT(SUM(L66,L68)=0),SUM(L66,L68),"нд")</f>
        <v>нд</v>
      </c>
      <c r="M65" s="100" t="str">
        <f t="shared" si="257"/>
        <v>нд</v>
      </c>
      <c r="N65" s="100" t="str">
        <f t="shared" ref="N65:O65" si="258">IF(NOT(SUM(N66,N68)=0),SUM(N66,N68),"нд")</f>
        <v>нд</v>
      </c>
      <c r="O65" s="100" t="str">
        <f t="shared" si="258"/>
        <v>нд</v>
      </c>
      <c r="P65" s="100" t="str">
        <f t="shared" ref="P65:S65" si="259">IF(NOT(SUM(P66,P68)=0),SUM(P66,P68),"нд")</f>
        <v>нд</v>
      </c>
      <c r="Q65" s="136" t="str">
        <f t="shared" si="259"/>
        <v>нд</v>
      </c>
      <c r="R65" s="100" t="str">
        <f t="shared" si="259"/>
        <v>нд</v>
      </c>
      <c r="S65" s="100" t="str">
        <f t="shared" si="259"/>
        <v>нд</v>
      </c>
      <c r="T65" s="100" t="str">
        <f t="shared" ref="T65" si="260">IF(NOT(SUM(T66,T68)=0),SUM(T66,T68),"нд")</f>
        <v>нд</v>
      </c>
      <c r="U65" s="149" t="str">
        <f t="shared" si="19"/>
        <v>нд</v>
      </c>
      <c r="V65" s="157"/>
    </row>
    <row r="66" spans="1:22" ht="47.25">
      <c r="A66" s="58" t="s">
        <v>209</v>
      </c>
      <c r="B66" s="59" t="s">
        <v>210</v>
      </c>
      <c r="C66" s="60" t="s">
        <v>25</v>
      </c>
      <c r="D66" s="60" t="str">
        <f t="shared" ref="D66" si="261">IF(NOT(SUM(D67)=0),SUM(D67),"нд")</f>
        <v>нд</v>
      </c>
      <c r="E66" s="13" t="str">
        <f t="shared" ref="E66" si="262">IF(NOT(SUM(E67)=0),SUM(E67),"нд")</f>
        <v>нд</v>
      </c>
      <c r="F66" s="60" t="str">
        <f t="shared" ref="F66:G66" si="263">IF(NOT(SUM(F67)=0),SUM(F67),"нд")</f>
        <v>нд</v>
      </c>
      <c r="G66" s="60" t="str">
        <f t="shared" si="263"/>
        <v>нд</v>
      </c>
      <c r="H66" s="60" t="str">
        <f t="shared" ref="H66:I66" si="264">IF(NOT(SUM(H67)=0),SUM(H67),"нд")</f>
        <v>нд</v>
      </c>
      <c r="I66" s="60" t="str">
        <f t="shared" si="264"/>
        <v>нд</v>
      </c>
      <c r="J66" s="60" t="str">
        <f t="shared" ref="J66" si="265">IF(NOT(SUM(J67)=0),SUM(J67),"нд")</f>
        <v>нд</v>
      </c>
      <c r="K66" s="60" t="str">
        <f t="shared" ref="K66" si="266">IF(NOT(SUM(K67)=0),SUM(K67),"нд")</f>
        <v>нд</v>
      </c>
      <c r="L66" s="60" t="str">
        <f t="shared" ref="L66:M66" si="267">IF(NOT(SUM(L67)=0),SUM(L67),"нд")</f>
        <v>нд</v>
      </c>
      <c r="M66" s="60" t="str">
        <f t="shared" si="267"/>
        <v>нд</v>
      </c>
      <c r="N66" s="60" t="str">
        <f t="shared" ref="N66" si="268">IF(NOT(SUM(N67)=0),SUM(N67),"нд")</f>
        <v>нд</v>
      </c>
      <c r="O66" s="60" t="str">
        <f t="shared" ref="O66:T66" si="269">IF(NOT(SUM(O67)=0),SUM(O67),"нд")</f>
        <v>нд</v>
      </c>
      <c r="P66" s="60" t="str">
        <f t="shared" ref="P66" si="270">IF(NOT(SUM(P67)=0),SUM(P67),"нд")</f>
        <v>нд</v>
      </c>
      <c r="Q66" s="137" t="str">
        <f t="shared" si="269"/>
        <v>нд</v>
      </c>
      <c r="R66" s="60" t="str">
        <f t="shared" si="269"/>
        <v>нд</v>
      </c>
      <c r="S66" s="60" t="str">
        <f t="shared" si="269"/>
        <v>нд</v>
      </c>
      <c r="T66" s="60" t="str">
        <f t="shared" si="269"/>
        <v>нд</v>
      </c>
      <c r="U66" s="149" t="str">
        <f t="shared" si="19"/>
        <v>нд</v>
      </c>
      <c r="V66" s="157"/>
    </row>
    <row r="67" spans="1:22">
      <c r="A67" s="49" t="s">
        <v>26</v>
      </c>
      <c r="B67" s="49" t="s">
        <v>26</v>
      </c>
      <c r="C67" s="49" t="s">
        <v>26</v>
      </c>
      <c r="D67" s="49" t="s">
        <v>26</v>
      </c>
      <c r="E67" s="12" t="s">
        <v>26</v>
      </c>
      <c r="F67" s="49" t="s">
        <v>26</v>
      </c>
      <c r="G67" s="49" t="s">
        <v>26</v>
      </c>
      <c r="H67" s="32" t="str">
        <f>IF(NOT(SUM(J67,L67,N67,P67)=0),SUM(J67,L67,N67,P67),"нд")</f>
        <v>нд</v>
      </c>
      <c r="I67" s="32" t="str">
        <f>IF(NOT(SUM(K67,M67,O67,Q67)=0),SUM(K67,M67,O67,Q67),"нд")</f>
        <v>нд</v>
      </c>
      <c r="J67" s="49" t="s">
        <v>26</v>
      </c>
      <c r="K67" s="49" t="s">
        <v>26</v>
      </c>
      <c r="L67" s="49" t="s">
        <v>26</v>
      </c>
      <c r="M67" s="49" t="s">
        <v>26</v>
      </c>
      <c r="N67" s="49" t="s">
        <v>26</v>
      </c>
      <c r="O67" s="49" t="s">
        <v>26</v>
      </c>
      <c r="P67" s="49" t="s">
        <v>26</v>
      </c>
      <c r="Q67" s="138" t="s">
        <v>26</v>
      </c>
      <c r="R67" s="147" t="str">
        <f t="shared" ref="R67" si="271">IF(NOT(OR(F67="нд",I67="нд")),F67-I67,F67)</f>
        <v>нд</v>
      </c>
      <c r="S67" s="147" t="str">
        <f>IF(NOT(OR(G67="нд",I67="нд")),G67-I67,G67)</f>
        <v>нд</v>
      </c>
      <c r="T67" s="150" t="str">
        <f>IF(SUM(I67)-SUM(H67)=0,"нд",SUM(I67)-SUM(H67))</f>
        <v>нд</v>
      </c>
      <c r="U67" s="149" t="str">
        <f t="shared" si="19"/>
        <v>нд</v>
      </c>
      <c r="V67" s="157"/>
    </row>
    <row r="68" spans="1:22" ht="63">
      <c r="A68" s="58" t="s">
        <v>211</v>
      </c>
      <c r="B68" s="59" t="s">
        <v>212</v>
      </c>
      <c r="C68" s="60" t="s">
        <v>25</v>
      </c>
      <c r="D68" s="60" t="str">
        <f t="shared" ref="D68:D69" si="272">IF(NOT(SUM(D69)=0),SUM(D69),"нд")</f>
        <v>нд</v>
      </c>
      <c r="E68" s="13">
        <f t="shared" ref="E68:E69" si="273">IF(NOT(SUM(E69)=0),SUM(E69),"нд")</f>
        <v>0.22500000000000001</v>
      </c>
      <c r="F68" s="60" t="str">
        <f t="shared" ref="F68:G69" si="274">IF(NOT(SUM(F69)=0),SUM(F69),"нд")</f>
        <v>нд</v>
      </c>
      <c r="G68" s="60" t="str">
        <f t="shared" si="274"/>
        <v>нд</v>
      </c>
      <c r="H68" s="60" t="str">
        <f t="shared" ref="H68:I69" si="275">IF(NOT(SUM(H69)=0),SUM(H69),"нд")</f>
        <v>нд</v>
      </c>
      <c r="I68" s="60" t="str">
        <f t="shared" si="275"/>
        <v>нд</v>
      </c>
      <c r="J68" s="60" t="str">
        <f t="shared" ref="J68:K69" si="276">IF(NOT(SUM(J69)=0),SUM(J69),"нд")</f>
        <v>нд</v>
      </c>
      <c r="K68" s="60" t="str">
        <f t="shared" si="276"/>
        <v>нд</v>
      </c>
      <c r="L68" s="60" t="str">
        <f t="shared" ref="L68:T69" si="277">IF(NOT(SUM(L69)=0),SUM(L69),"нд")</f>
        <v>нд</v>
      </c>
      <c r="M68" s="60" t="str">
        <f t="shared" si="277"/>
        <v>нд</v>
      </c>
      <c r="N68" s="60" t="str">
        <f t="shared" ref="N68:N69" si="278">IF(NOT(SUM(N69)=0),SUM(N69),"нд")</f>
        <v>нд</v>
      </c>
      <c r="O68" s="60" t="str">
        <f t="shared" si="277"/>
        <v>нд</v>
      </c>
      <c r="P68" s="60" t="str">
        <f t="shared" ref="P68:P69" si="279">IF(NOT(SUM(P69)=0),SUM(P69),"нд")</f>
        <v>нд</v>
      </c>
      <c r="Q68" s="137" t="str">
        <f t="shared" si="277"/>
        <v>нд</v>
      </c>
      <c r="R68" s="60" t="str">
        <f t="shared" si="277"/>
        <v>нд</v>
      </c>
      <c r="S68" s="60" t="str">
        <f t="shared" si="277"/>
        <v>нд</v>
      </c>
      <c r="T68" s="60" t="str">
        <f t="shared" si="277"/>
        <v>нд</v>
      </c>
      <c r="U68" s="149" t="str">
        <f t="shared" si="19"/>
        <v>нд</v>
      </c>
      <c r="V68" s="157"/>
    </row>
    <row r="69" spans="1:22">
      <c r="A69" s="46" t="s">
        <v>213</v>
      </c>
      <c r="B69" s="47" t="s">
        <v>67</v>
      </c>
      <c r="C69" s="48" t="s">
        <v>25</v>
      </c>
      <c r="D69" s="98" t="str">
        <f t="shared" si="272"/>
        <v>нд</v>
      </c>
      <c r="E69" s="7">
        <f t="shared" si="273"/>
        <v>0.22500000000000001</v>
      </c>
      <c r="F69" s="98" t="str">
        <f t="shared" si="274"/>
        <v>нд</v>
      </c>
      <c r="G69" s="98" t="str">
        <f t="shared" si="274"/>
        <v>нд</v>
      </c>
      <c r="H69" s="98" t="str">
        <f t="shared" si="275"/>
        <v>нд</v>
      </c>
      <c r="I69" s="98" t="str">
        <f t="shared" si="275"/>
        <v>нд</v>
      </c>
      <c r="J69" s="98" t="str">
        <f t="shared" si="276"/>
        <v>нд</v>
      </c>
      <c r="K69" s="98" t="str">
        <f t="shared" si="276"/>
        <v>нд</v>
      </c>
      <c r="L69" s="98" t="str">
        <f t="shared" si="277"/>
        <v>нд</v>
      </c>
      <c r="M69" s="98" t="str">
        <f t="shared" si="277"/>
        <v>нд</v>
      </c>
      <c r="N69" s="98" t="str">
        <f t="shared" si="278"/>
        <v>нд</v>
      </c>
      <c r="O69" s="98" t="str">
        <f t="shared" si="277"/>
        <v>нд</v>
      </c>
      <c r="P69" s="98" t="str">
        <f t="shared" si="279"/>
        <v>нд</v>
      </c>
      <c r="Q69" s="133" t="str">
        <f t="shared" si="277"/>
        <v>нд</v>
      </c>
      <c r="R69" s="98" t="str">
        <f t="shared" si="277"/>
        <v>нд</v>
      </c>
      <c r="S69" s="98" t="str">
        <f t="shared" si="277"/>
        <v>нд</v>
      </c>
      <c r="T69" s="98" t="str">
        <f t="shared" si="277"/>
        <v>нд</v>
      </c>
      <c r="U69" s="149" t="str">
        <f t="shared" si="19"/>
        <v>нд</v>
      </c>
      <c r="V69" s="157"/>
    </row>
    <row r="70" spans="1:22" ht="47.25">
      <c r="A70" s="34" t="s">
        <v>214</v>
      </c>
      <c r="B70" s="66" t="s">
        <v>215</v>
      </c>
      <c r="C70" s="62" t="s">
        <v>216</v>
      </c>
      <c r="D70" s="62" t="s">
        <v>26</v>
      </c>
      <c r="E70" s="8">
        <v>0.22500000000000001</v>
      </c>
      <c r="F70" s="32" t="s">
        <v>26</v>
      </c>
      <c r="G70" s="117" t="s">
        <v>26</v>
      </c>
      <c r="H70" s="32" t="str">
        <f>IF(NOT(SUM(J70,L70,N70,P70)=0),SUM(J70,L70,N70,P70),"нд")</f>
        <v>нд</v>
      </c>
      <c r="I70" s="32" t="str">
        <f>IF(NOT(SUM(K70,M70,O70,Q70)=0),SUM(K70,M70,O70,Q70),"нд")</f>
        <v>нд</v>
      </c>
      <c r="J70" s="33" t="s">
        <v>26</v>
      </c>
      <c r="K70" s="33" t="s">
        <v>26</v>
      </c>
      <c r="L70" s="33" t="s">
        <v>26</v>
      </c>
      <c r="M70" s="151" t="s">
        <v>26</v>
      </c>
      <c r="N70" s="33" t="s">
        <v>26</v>
      </c>
      <c r="O70" s="33" t="s">
        <v>26</v>
      </c>
      <c r="P70" s="33" t="s">
        <v>26</v>
      </c>
      <c r="Q70" s="118" t="s">
        <v>26</v>
      </c>
      <c r="R70" s="147" t="str">
        <f t="shared" ref="R70" si="280">IF(NOT(OR(F70="нд",I70="нд")),F70-I70,F70)</f>
        <v>нд</v>
      </c>
      <c r="S70" s="147" t="str">
        <f>IF(NOT(OR(G70="нд",I70="нд")),G70-I70,G70)</f>
        <v>нд</v>
      </c>
      <c r="T70" s="150" t="str">
        <f>IF(SUM(I70)-SUM(H70)=0,"нд",SUM(I70)-SUM(H70))</f>
        <v>нд</v>
      </c>
      <c r="U70" s="149" t="str">
        <f t="shared" si="19"/>
        <v>нд</v>
      </c>
      <c r="V70" s="157"/>
    </row>
    <row r="71" spans="1:22" ht="31.5">
      <c r="A71" s="52" t="s">
        <v>217</v>
      </c>
      <c r="B71" s="53" t="s">
        <v>218</v>
      </c>
      <c r="C71" s="54" t="s">
        <v>25</v>
      </c>
      <c r="D71" s="99" t="str">
        <f t="shared" ref="D71:G71" si="281">IF(NOT(SUM(D72,D128,D150,D168)=0),SUM(D72,D128,D150,D168),"нд")</f>
        <v>нд</v>
      </c>
      <c r="E71" s="16">
        <f t="shared" si="281"/>
        <v>67.52</v>
      </c>
      <c r="F71" s="99" t="str">
        <f t="shared" si="281"/>
        <v>нд</v>
      </c>
      <c r="G71" s="99">
        <f t="shared" si="281"/>
        <v>31.690999999999999</v>
      </c>
      <c r="H71" s="128">
        <f>IF(NOT(SUM(J71,L71,N71,P71)=0),SUM(J71,L71,N71,P71),"нд")</f>
        <v>17.661000000000001</v>
      </c>
      <c r="I71" s="128">
        <f>IF(NOT(SUM(K71,M71,O71,Q71)=0),SUM(K71,M71,O71,Q71),"нд")</f>
        <v>17.425000000000001</v>
      </c>
      <c r="J71" s="99" t="str">
        <f t="shared" ref="J71:K71" si="282">IF(NOT(SUM(J72,J128,J150,J168)=0),SUM(J72,J128,J150,J168),"нд")</f>
        <v>нд</v>
      </c>
      <c r="K71" s="99">
        <f t="shared" si="282"/>
        <v>0.32700000000000001</v>
      </c>
      <c r="L71" s="99" t="str">
        <f t="shared" ref="L71:M71" si="283">IF(NOT(SUM(L72,L128,L150,L168)=0),SUM(L72,L128,L150,L168),"нд")</f>
        <v>нд</v>
      </c>
      <c r="M71" s="99" t="str">
        <f t="shared" si="283"/>
        <v>нд</v>
      </c>
      <c r="N71" s="99">
        <f t="shared" ref="N71:O71" si="284">IF(NOT(SUM(N72,N128,N150,N168)=0),SUM(N72,N128,N150,N168),"нд")</f>
        <v>13.345000000000002</v>
      </c>
      <c r="O71" s="99">
        <f t="shared" si="284"/>
        <v>2.105</v>
      </c>
      <c r="P71" s="99">
        <f t="shared" ref="P71:S71" si="285">IF(NOT(SUM(P72,P128,P150,P168)=0),SUM(P72,P128,P150,P168),"нд")</f>
        <v>4.3159999999999998</v>
      </c>
      <c r="Q71" s="135">
        <f t="shared" si="285"/>
        <v>14.993000000000002</v>
      </c>
      <c r="R71" s="99" t="str">
        <f t="shared" si="285"/>
        <v>нд</v>
      </c>
      <c r="S71" s="99">
        <f t="shared" si="285"/>
        <v>14.030000000000001</v>
      </c>
      <c r="T71" s="99">
        <f t="shared" ref="T71" si="286">IF(NOT(SUM(T72,T128,T150,T168)=0),SUM(T72,T128,T150,T168),"нд")</f>
        <v>-0.23599999999999999</v>
      </c>
      <c r="U71" s="149">
        <f t="shared" si="19"/>
        <v>-1.34</v>
      </c>
      <c r="V71" s="157"/>
    </row>
    <row r="72" spans="1:22" ht="63">
      <c r="A72" s="55" t="s">
        <v>219</v>
      </c>
      <c r="B72" s="56" t="s">
        <v>220</v>
      </c>
      <c r="C72" s="57" t="s">
        <v>25</v>
      </c>
      <c r="D72" s="100" t="str">
        <f t="shared" ref="D72:I72" si="287">IF(NOT(SUM(D73,D75)=0),SUM(D73,D75),"нд")</f>
        <v>нд</v>
      </c>
      <c r="E72" s="17">
        <f t="shared" si="287"/>
        <v>23.657000000000004</v>
      </c>
      <c r="F72" s="100" t="str">
        <f t="shared" si="287"/>
        <v>нд</v>
      </c>
      <c r="G72" s="100">
        <f t="shared" si="287"/>
        <v>3.9660000000000002</v>
      </c>
      <c r="H72" s="100">
        <f t="shared" si="287"/>
        <v>3.9660000000000002</v>
      </c>
      <c r="I72" s="100">
        <f t="shared" si="287"/>
        <v>3.226</v>
      </c>
      <c r="J72" s="100" t="str">
        <f t="shared" ref="J72:K72" si="288">IF(NOT(SUM(J73,J75)=0),SUM(J73,J75),"нд")</f>
        <v>нд</v>
      </c>
      <c r="K72" s="100" t="str">
        <f t="shared" si="288"/>
        <v>нд</v>
      </c>
      <c r="L72" s="100" t="str">
        <f t="shared" ref="L72:M72" si="289">IF(NOT(SUM(L73,L75)=0),SUM(L73,L75),"нд")</f>
        <v>нд</v>
      </c>
      <c r="M72" s="100" t="str">
        <f t="shared" si="289"/>
        <v>нд</v>
      </c>
      <c r="N72" s="100">
        <f t="shared" ref="N72:O72" si="290">IF(NOT(SUM(N73,N75)=0),SUM(N73,N75),"нд")</f>
        <v>3.9660000000000002</v>
      </c>
      <c r="O72" s="100">
        <f t="shared" si="290"/>
        <v>0.52200000000000002</v>
      </c>
      <c r="P72" s="100" t="str">
        <f t="shared" ref="P72:S72" si="291">IF(NOT(SUM(P73,P75)=0),SUM(P73,P75),"нд")</f>
        <v>нд</v>
      </c>
      <c r="Q72" s="136">
        <f t="shared" si="291"/>
        <v>2.7039999999999997</v>
      </c>
      <c r="R72" s="100" t="str">
        <f t="shared" si="291"/>
        <v>нд</v>
      </c>
      <c r="S72" s="100" t="str">
        <f t="shared" si="291"/>
        <v>нд</v>
      </c>
      <c r="T72" s="100">
        <f t="shared" ref="T72" si="292">IF(NOT(SUM(T73,T75)=0),SUM(T73,T75),"нд")</f>
        <v>-0.74000000000000021</v>
      </c>
      <c r="U72" s="149">
        <f t="shared" si="19"/>
        <v>-18.66</v>
      </c>
      <c r="V72" s="157"/>
    </row>
    <row r="73" spans="1:22" ht="31.5">
      <c r="A73" s="58" t="s">
        <v>221</v>
      </c>
      <c r="B73" s="59" t="s">
        <v>222</v>
      </c>
      <c r="C73" s="60" t="s">
        <v>25</v>
      </c>
      <c r="D73" s="60" t="str">
        <f t="shared" ref="D73:G73" si="293">IF(NOT(SUM(D74)=0),SUM(D74),"нд")</f>
        <v>нд</v>
      </c>
      <c r="E73" s="13" t="str">
        <f t="shared" si="293"/>
        <v>нд</v>
      </c>
      <c r="F73" s="60" t="str">
        <f t="shared" si="293"/>
        <v>нд</v>
      </c>
      <c r="G73" s="60" t="str">
        <f t="shared" si="293"/>
        <v>нд</v>
      </c>
      <c r="H73" s="60" t="str">
        <f t="shared" ref="H73:I73" si="294">IF(NOT(SUM(H74)=0),SUM(H74),"нд")</f>
        <v>нд</v>
      </c>
      <c r="I73" s="60" t="str">
        <f t="shared" si="294"/>
        <v>нд</v>
      </c>
      <c r="J73" s="60" t="str">
        <f t="shared" ref="J73" si="295">IF(NOT(SUM(J74)=0),SUM(J74),"нд")</f>
        <v>нд</v>
      </c>
      <c r="K73" s="60" t="str">
        <f t="shared" ref="K73" si="296">IF(NOT(SUM(K74)=0),SUM(K74),"нд")</f>
        <v>нд</v>
      </c>
      <c r="L73" s="60" t="str">
        <f t="shared" ref="L73:M73" si="297">IF(NOT(SUM(L74)=0),SUM(L74),"нд")</f>
        <v>нд</v>
      </c>
      <c r="M73" s="60" t="str">
        <f t="shared" si="297"/>
        <v>нд</v>
      </c>
      <c r="N73" s="60" t="str">
        <f t="shared" ref="N73" si="298">IF(NOT(SUM(N74)=0),SUM(N74),"нд")</f>
        <v>нд</v>
      </c>
      <c r="O73" s="60" t="str">
        <f t="shared" ref="O73:T73" si="299">IF(NOT(SUM(O74)=0),SUM(O74),"нд")</f>
        <v>нд</v>
      </c>
      <c r="P73" s="60" t="str">
        <f t="shared" ref="P73" si="300">IF(NOT(SUM(P74)=0),SUM(P74),"нд")</f>
        <v>нд</v>
      </c>
      <c r="Q73" s="137" t="str">
        <f t="shared" si="299"/>
        <v>нд</v>
      </c>
      <c r="R73" s="60" t="str">
        <f t="shared" si="299"/>
        <v>нд</v>
      </c>
      <c r="S73" s="60" t="str">
        <f t="shared" si="299"/>
        <v>нд</v>
      </c>
      <c r="T73" s="60" t="str">
        <f t="shared" si="299"/>
        <v>нд</v>
      </c>
      <c r="U73" s="149" t="str">
        <f t="shared" si="19"/>
        <v>нд</v>
      </c>
      <c r="V73" s="157"/>
    </row>
    <row r="74" spans="1:22">
      <c r="A74" s="49" t="s">
        <v>26</v>
      </c>
      <c r="B74" s="49" t="s">
        <v>26</v>
      </c>
      <c r="C74" s="49" t="s">
        <v>26</v>
      </c>
      <c r="D74" s="49" t="s">
        <v>26</v>
      </c>
      <c r="E74" s="12" t="s">
        <v>26</v>
      </c>
      <c r="F74" s="49" t="s">
        <v>26</v>
      </c>
      <c r="G74" s="49" t="s">
        <v>26</v>
      </c>
      <c r="H74" s="32" t="str">
        <f>IF(NOT(SUM(J74,L74,N74,P74)=0),SUM(J74,L74,N74,P74),"нд")</f>
        <v>нд</v>
      </c>
      <c r="I74" s="32" t="str">
        <f>IF(NOT(SUM(K74,M74,O74,Q74)=0),SUM(K74,M74,O74,Q74),"нд")</f>
        <v>нд</v>
      </c>
      <c r="J74" s="49" t="s">
        <v>26</v>
      </c>
      <c r="K74" s="49" t="s">
        <v>26</v>
      </c>
      <c r="L74" s="49" t="s">
        <v>26</v>
      </c>
      <c r="M74" s="49" t="s">
        <v>26</v>
      </c>
      <c r="N74" s="49" t="s">
        <v>26</v>
      </c>
      <c r="O74" s="49" t="s">
        <v>26</v>
      </c>
      <c r="P74" s="49" t="s">
        <v>26</v>
      </c>
      <c r="Q74" s="138" t="s">
        <v>26</v>
      </c>
      <c r="R74" s="147" t="str">
        <f t="shared" ref="R74" si="301">IF(NOT(OR(F74="нд",I74="нд")),F74-I74,F74)</f>
        <v>нд</v>
      </c>
      <c r="S74" s="147" t="str">
        <f>IF(NOT(OR(G74="нд",I74="нд")),G74-I74,G74)</f>
        <v>нд</v>
      </c>
      <c r="T74" s="150" t="str">
        <f>IF(SUM(I74)-SUM(H74)=0,"нд",SUM(I74)-SUM(H74))</f>
        <v>нд</v>
      </c>
      <c r="U74" s="149" t="str">
        <f t="shared" si="19"/>
        <v>нд</v>
      </c>
      <c r="V74" s="157"/>
    </row>
    <row r="75" spans="1:22" ht="47.25">
      <c r="A75" s="58" t="s">
        <v>223</v>
      </c>
      <c r="B75" s="59" t="s">
        <v>224</v>
      </c>
      <c r="C75" s="60" t="s">
        <v>25</v>
      </c>
      <c r="D75" s="60" t="str">
        <f t="shared" ref="D75:I75" si="302">IF(NOT(SUM(D76,D88)=0),SUM(D76,D88),"нд")</f>
        <v>нд</v>
      </c>
      <c r="E75" s="13">
        <f t="shared" si="302"/>
        <v>23.657000000000004</v>
      </c>
      <c r="F75" s="60" t="str">
        <f t="shared" si="302"/>
        <v>нд</v>
      </c>
      <c r="G75" s="60">
        <f t="shared" si="302"/>
        <v>3.9660000000000002</v>
      </c>
      <c r="H75" s="60">
        <f t="shared" si="302"/>
        <v>3.9660000000000002</v>
      </c>
      <c r="I75" s="60">
        <f t="shared" si="302"/>
        <v>3.226</v>
      </c>
      <c r="J75" s="60" t="str">
        <f t="shared" ref="J75:K75" si="303">IF(NOT(SUM(J76,J88)=0),SUM(J76,J88),"нд")</f>
        <v>нд</v>
      </c>
      <c r="K75" s="60" t="str">
        <f t="shared" si="303"/>
        <v>нд</v>
      </c>
      <c r="L75" s="60" t="str">
        <f t="shared" ref="L75:M75" si="304">IF(NOT(SUM(L76,L88)=0),SUM(L76,L88),"нд")</f>
        <v>нд</v>
      </c>
      <c r="M75" s="60" t="str">
        <f t="shared" si="304"/>
        <v>нд</v>
      </c>
      <c r="N75" s="60">
        <f t="shared" ref="N75:O75" si="305">IF(NOT(SUM(N76,N88)=0),SUM(N76,N88),"нд")</f>
        <v>3.9660000000000002</v>
      </c>
      <c r="O75" s="60">
        <f t="shared" si="305"/>
        <v>0.52200000000000002</v>
      </c>
      <c r="P75" s="60" t="str">
        <f t="shared" ref="P75:S75" si="306">IF(NOT(SUM(P76,P88)=0),SUM(P76,P88),"нд")</f>
        <v>нд</v>
      </c>
      <c r="Q75" s="137">
        <f t="shared" si="306"/>
        <v>2.7039999999999997</v>
      </c>
      <c r="R75" s="60" t="str">
        <f t="shared" si="306"/>
        <v>нд</v>
      </c>
      <c r="S75" s="60" t="str">
        <f t="shared" si="306"/>
        <v>нд</v>
      </c>
      <c r="T75" s="60">
        <f t="shared" ref="T75" si="307">IF(NOT(SUM(T76,T88)=0),SUM(T76,T88),"нд")</f>
        <v>-0.74000000000000021</v>
      </c>
      <c r="U75" s="149">
        <f t="shared" si="19"/>
        <v>-18.66</v>
      </c>
      <c r="V75" s="157"/>
    </row>
    <row r="76" spans="1:22">
      <c r="A76" s="43" t="s">
        <v>225</v>
      </c>
      <c r="B76" s="44" t="s">
        <v>31</v>
      </c>
      <c r="C76" s="45" t="s">
        <v>25</v>
      </c>
      <c r="D76" s="45" t="str">
        <f t="shared" ref="D76" si="308">IF(NOT(SUM(D77:D87)=0),SUM(D77:D87),"нд")</f>
        <v>нд</v>
      </c>
      <c r="E76" s="5">
        <f t="shared" ref="E76" si="309">IF(NOT(SUM(E77:E87)=0),SUM(E77:E87),"нд")</f>
        <v>2.9890000000000003</v>
      </c>
      <c r="F76" s="45" t="str">
        <f t="shared" ref="F76:G76" si="310">IF(NOT(SUM(F77:F87)=0),SUM(F77:F87),"нд")</f>
        <v>нд</v>
      </c>
      <c r="G76" s="45">
        <f t="shared" si="310"/>
        <v>0.76100000000000012</v>
      </c>
      <c r="H76" s="45">
        <f t="shared" ref="H76:I76" si="311">IF(NOT(SUM(H77:H87)=0),SUM(H77:H87),"нд")</f>
        <v>0.76100000000000012</v>
      </c>
      <c r="I76" s="45">
        <f t="shared" si="311"/>
        <v>0.52200000000000002</v>
      </c>
      <c r="J76" s="45" t="str">
        <f t="shared" ref="J76" si="312">IF(NOT(SUM(J77:J87)=0),SUM(J77:J87),"нд")</f>
        <v>нд</v>
      </c>
      <c r="K76" s="45" t="str">
        <f t="shared" ref="K76" si="313">IF(NOT(SUM(K77:K87)=0),SUM(K77:K87),"нд")</f>
        <v>нд</v>
      </c>
      <c r="L76" s="45" t="str">
        <f t="shared" ref="L76:M76" si="314">IF(NOT(SUM(L77:L87)=0),SUM(L77:L87),"нд")</f>
        <v>нд</v>
      </c>
      <c r="M76" s="45" t="str">
        <f t="shared" si="314"/>
        <v>нд</v>
      </c>
      <c r="N76" s="45">
        <f t="shared" ref="N76" si="315">IF(NOT(SUM(N77:N87)=0),SUM(N77:N87),"нд")</f>
        <v>0.76100000000000012</v>
      </c>
      <c r="O76" s="45">
        <f t="shared" ref="O76" si="316">IF(NOT(SUM(O77:O87)=0),SUM(O77:O87),"нд")</f>
        <v>0.52200000000000002</v>
      </c>
      <c r="P76" s="45" t="str">
        <f t="shared" ref="P76" si="317">IF(NOT(SUM(P77:P87)=0),SUM(P77:P87),"нд")</f>
        <v>нд</v>
      </c>
      <c r="Q76" s="140" t="str">
        <f t="shared" ref="Q76:S76" si="318">IF(NOT(SUM(Q77:Q87)=0),SUM(Q77:Q87),"нд")</f>
        <v>нд</v>
      </c>
      <c r="R76" s="45" t="str">
        <f t="shared" si="318"/>
        <v>нд</v>
      </c>
      <c r="S76" s="45" t="str">
        <f t="shared" si="318"/>
        <v>нд</v>
      </c>
      <c r="T76" s="45">
        <f t="shared" ref="T76" si="319">IF(NOT(SUM(T77:T87)=0),SUM(T77:T87),"нд")</f>
        <v>-0.2390000000000001</v>
      </c>
      <c r="U76" s="149">
        <f t="shared" si="19"/>
        <v>-31.41</v>
      </c>
      <c r="V76" s="157"/>
    </row>
    <row r="77" spans="1:22" ht="47.25">
      <c r="A77" s="34" t="s">
        <v>226</v>
      </c>
      <c r="B77" s="61" t="s">
        <v>399</v>
      </c>
      <c r="C77" s="36" t="s">
        <v>56</v>
      </c>
      <c r="D77" s="33" t="s">
        <v>26</v>
      </c>
      <c r="E77" s="8" t="s">
        <v>26</v>
      </c>
      <c r="F77" s="118" t="s">
        <v>26</v>
      </c>
      <c r="G77" s="33" t="s">
        <v>26</v>
      </c>
      <c r="H77" s="32" t="str">
        <f>IF(NOT(SUM(J77,L77,N77,P77)=0),SUM(J77,L77,N77,P77),"нд")</f>
        <v>нд</v>
      </c>
      <c r="I77" s="32" t="str">
        <f>IF(NOT(SUM(K77,M77,O77,Q77)=0),SUM(K77,M77,O77,Q77),"нд")</f>
        <v>нд</v>
      </c>
      <c r="J77" s="118" t="s">
        <v>26</v>
      </c>
      <c r="K77" s="118" t="s">
        <v>26</v>
      </c>
      <c r="L77" s="123" t="s">
        <v>26</v>
      </c>
      <c r="M77" s="123" t="s">
        <v>26</v>
      </c>
      <c r="N77" s="33" t="s">
        <v>26</v>
      </c>
      <c r="O77" s="118" t="s">
        <v>26</v>
      </c>
      <c r="P77" s="123" t="s">
        <v>26</v>
      </c>
      <c r="Q77" s="118" t="s">
        <v>26</v>
      </c>
      <c r="R77" s="147" t="str">
        <f t="shared" ref="R77:R127" si="320">IF(NOT(OR(F77="нд",I77="нд")),F77-I77,F77)</f>
        <v>нд</v>
      </c>
      <c r="S77" s="147" t="str">
        <f>IF(NOT(OR(G77="нд",I77="нд")),G77-I77,G77)</f>
        <v>нд</v>
      </c>
      <c r="T77" s="150" t="str">
        <f>IF(SUM(I77)-SUM(H77)=0,"нд",SUM(I77)-SUM(H77))</f>
        <v>нд</v>
      </c>
      <c r="U77" s="149" t="str">
        <f t="shared" si="19"/>
        <v>нд</v>
      </c>
      <c r="V77" s="157"/>
    </row>
    <row r="78" spans="1:22" ht="31.5">
      <c r="A78" s="34" t="s">
        <v>227</v>
      </c>
      <c r="B78" s="66" t="s">
        <v>400</v>
      </c>
      <c r="C78" s="36" t="s">
        <v>57</v>
      </c>
      <c r="D78" s="102" t="s">
        <v>26</v>
      </c>
      <c r="E78" s="8" t="s">
        <v>26</v>
      </c>
      <c r="F78" s="33" t="s">
        <v>26</v>
      </c>
      <c r="G78" s="33" t="s">
        <v>26</v>
      </c>
      <c r="H78" s="32" t="str">
        <f>IF(NOT(SUM(J78,L78,N78,P78)=0),SUM(J78,L78,N78,P78),"нд")</f>
        <v>нд</v>
      </c>
      <c r="I78" s="32" t="str">
        <f>IF(NOT(SUM(K78,M78,O78,Q78)=0),SUM(K78,M78,O78,Q78),"нд")</f>
        <v>нд</v>
      </c>
      <c r="J78" s="33" t="s">
        <v>26</v>
      </c>
      <c r="K78" s="33" t="s">
        <v>26</v>
      </c>
      <c r="L78" s="33" t="s">
        <v>26</v>
      </c>
      <c r="M78" s="151" t="s">
        <v>26</v>
      </c>
      <c r="N78" s="33" t="s">
        <v>26</v>
      </c>
      <c r="O78" s="33" t="s">
        <v>26</v>
      </c>
      <c r="P78" s="33" t="s">
        <v>26</v>
      </c>
      <c r="Q78" s="118" t="s">
        <v>26</v>
      </c>
      <c r="R78" s="147" t="str">
        <f t="shared" si="320"/>
        <v>нд</v>
      </c>
      <c r="S78" s="147" t="str">
        <f t="shared" ref="S78:S126" si="321">IF(NOT(OR(G78="нд",I78="нд")),G78-I78,G78)</f>
        <v>нд</v>
      </c>
      <c r="T78" s="150" t="str">
        <f t="shared" ref="T78:T127" si="322">IF(SUM(I78)-SUM(H78)=0,"нд",SUM(I78)-SUM(H78))</f>
        <v>нд</v>
      </c>
      <c r="U78" s="149" t="str">
        <f t="shared" si="19"/>
        <v>нд</v>
      </c>
      <c r="V78" s="157"/>
    </row>
    <row r="79" spans="1:22" ht="31.5">
      <c r="A79" s="34" t="s">
        <v>228</v>
      </c>
      <c r="B79" s="66" t="s">
        <v>401</v>
      </c>
      <c r="C79" s="36" t="s">
        <v>58</v>
      </c>
      <c r="D79" s="33" t="s">
        <v>26</v>
      </c>
      <c r="E79" s="8">
        <v>0.47</v>
      </c>
      <c r="F79" s="33" t="s">
        <v>26</v>
      </c>
      <c r="G79" s="33" t="s">
        <v>26</v>
      </c>
      <c r="H79" s="32" t="str">
        <f t="shared" ref="H79:I142" si="323">IF(NOT(SUM(J79,L79,N79,P79)=0),SUM(J79,L79,N79,P79),"нд")</f>
        <v>нд</v>
      </c>
      <c r="I79" s="32" t="str">
        <f t="shared" si="323"/>
        <v>нд</v>
      </c>
      <c r="J79" s="33" t="s">
        <v>26</v>
      </c>
      <c r="K79" s="33" t="s">
        <v>26</v>
      </c>
      <c r="L79" s="33" t="s">
        <v>26</v>
      </c>
      <c r="M79" s="151" t="s">
        <v>26</v>
      </c>
      <c r="N79" s="33" t="s">
        <v>26</v>
      </c>
      <c r="O79" s="33" t="s">
        <v>26</v>
      </c>
      <c r="P79" s="33" t="s">
        <v>26</v>
      </c>
      <c r="Q79" s="118" t="s">
        <v>26</v>
      </c>
      <c r="R79" s="147" t="str">
        <f t="shared" si="320"/>
        <v>нд</v>
      </c>
      <c r="S79" s="147" t="str">
        <f t="shared" si="321"/>
        <v>нд</v>
      </c>
      <c r="T79" s="150" t="str">
        <f t="shared" si="322"/>
        <v>нд</v>
      </c>
      <c r="U79" s="149" t="str">
        <f t="shared" si="19"/>
        <v>нд</v>
      </c>
      <c r="V79" s="157"/>
    </row>
    <row r="80" spans="1:22" ht="47.25">
      <c r="A80" s="34" t="s">
        <v>229</v>
      </c>
      <c r="B80" s="66" t="s">
        <v>402</v>
      </c>
      <c r="C80" s="32" t="s">
        <v>59</v>
      </c>
      <c r="D80" s="89" t="s">
        <v>26</v>
      </c>
      <c r="E80" s="8">
        <v>0.76100000000000012</v>
      </c>
      <c r="F80" s="33" t="s">
        <v>26</v>
      </c>
      <c r="G80" s="33">
        <v>0.76100000000000012</v>
      </c>
      <c r="H80" s="32">
        <f t="shared" si="323"/>
        <v>0.76100000000000012</v>
      </c>
      <c r="I80" s="32">
        <f t="shared" si="323"/>
        <v>0.52200000000000002</v>
      </c>
      <c r="J80" s="33" t="s">
        <v>26</v>
      </c>
      <c r="K80" s="33" t="s">
        <v>26</v>
      </c>
      <c r="L80" s="33" t="s">
        <v>26</v>
      </c>
      <c r="M80" s="151" t="s">
        <v>26</v>
      </c>
      <c r="N80" s="33">
        <v>0.76100000000000012</v>
      </c>
      <c r="O80" s="154">
        <v>0.52200000000000002</v>
      </c>
      <c r="P80" s="33" t="s">
        <v>26</v>
      </c>
      <c r="Q80" s="118" t="s">
        <v>26</v>
      </c>
      <c r="R80" s="147" t="str">
        <f t="shared" si="320"/>
        <v>нд</v>
      </c>
      <c r="S80" s="147" t="s">
        <v>26</v>
      </c>
      <c r="T80" s="150">
        <f t="shared" si="322"/>
        <v>-0.2390000000000001</v>
      </c>
      <c r="U80" s="149">
        <f t="shared" si="19"/>
        <v>-31.41</v>
      </c>
      <c r="V80" s="155" t="s">
        <v>464</v>
      </c>
    </row>
    <row r="81" spans="1:22" ht="31.5">
      <c r="A81" s="34" t="s">
        <v>230</v>
      </c>
      <c r="B81" s="66" t="s">
        <v>403</v>
      </c>
      <c r="C81" s="36" t="s">
        <v>60</v>
      </c>
      <c r="D81" s="89" t="s">
        <v>26</v>
      </c>
      <c r="E81" s="107">
        <v>0.52500000000000002</v>
      </c>
      <c r="F81" s="118" t="s">
        <v>26</v>
      </c>
      <c r="G81" s="33" t="s">
        <v>26</v>
      </c>
      <c r="H81" s="32" t="str">
        <f t="shared" si="323"/>
        <v>нд</v>
      </c>
      <c r="I81" s="32" t="str">
        <f t="shared" si="323"/>
        <v>нд</v>
      </c>
      <c r="J81" s="118" t="s">
        <v>26</v>
      </c>
      <c r="K81" s="118" t="s">
        <v>26</v>
      </c>
      <c r="L81" s="123" t="s">
        <v>26</v>
      </c>
      <c r="M81" s="123" t="s">
        <v>26</v>
      </c>
      <c r="N81" s="33" t="s">
        <v>26</v>
      </c>
      <c r="O81" s="118" t="s">
        <v>26</v>
      </c>
      <c r="P81" s="123" t="s">
        <v>26</v>
      </c>
      <c r="Q81" s="118" t="s">
        <v>26</v>
      </c>
      <c r="R81" s="147" t="str">
        <f t="shared" si="320"/>
        <v>нд</v>
      </c>
      <c r="S81" s="147" t="str">
        <f t="shared" si="321"/>
        <v>нд</v>
      </c>
      <c r="T81" s="150" t="str">
        <f t="shared" si="322"/>
        <v>нд</v>
      </c>
      <c r="U81" s="149" t="str">
        <f t="shared" si="19"/>
        <v>нд</v>
      </c>
      <c r="V81" s="157"/>
    </row>
    <row r="82" spans="1:22" ht="31.5">
      <c r="A82" s="34" t="s">
        <v>231</v>
      </c>
      <c r="B82" s="66" t="s">
        <v>404</v>
      </c>
      <c r="C82" s="36" t="s">
        <v>61</v>
      </c>
      <c r="D82" s="33" t="s">
        <v>26</v>
      </c>
      <c r="E82" s="8">
        <v>0.47199999999999998</v>
      </c>
      <c r="F82" s="33" t="s">
        <v>26</v>
      </c>
      <c r="G82" s="33" t="s">
        <v>26</v>
      </c>
      <c r="H82" s="32" t="str">
        <f t="shared" si="323"/>
        <v>нд</v>
      </c>
      <c r="I82" s="32" t="str">
        <f t="shared" si="323"/>
        <v>нд</v>
      </c>
      <c r="J82" s="33" t="s">
        <v>26</v>
      </c>
      <c r="K82" s="33" t="s">
        <v>26</v>
      </c>
      <c r="L82" s="33" t="s">
        <v>26</v>
      </c>
      <c r="M82" s="151" t="s">
        <v>26</v>
      </c>
      <c r="N82" s="33" t="s">
        <v>26</v>
      </c>
      <c r="O82" s="33" t="s">
        <v>26</v>
      </c>
      <c r="P82" s="33" t="s">
        <v>26</v>
      </c>
      <c r="Q82" s="118" t="s">
        <v>26</v>
      </c>
      <c r="R82" s="147" t="str">
        <f t="shared" si="320"/>
        <v>нд</v>
      </c>
      <c r="S82" s="147" t="str">
        <f t="shared" si="321"/>
        <v>нд</v>
      </c>
      <c r="T82" s="150" t="str">
        <f t="shared" si="322"/>
        <v>нд</v>
      </c>
      <c r="U82" s="149" t="str">
        <f t="shared" si="19"/>
        <v>нд</v>
      </c>
      <c r="V82" s="157"/>
    </row>
    <row r="83" spans="1:22" ht="31.5">
      <c r="A83" s="34" t="s">
        <v>232</v>
      </c>
      <c r="B83" s="66" t="s">
        <v>405</v>
      </c>
      <c r="C83" s="36" t="s">
        <v>62</v>
      </c>
      <c r="D83" s="102" t="s">
        <v>26</v>
      </c>
      <c r="E83" s="8" t="s">
        <v>26</v>
      </c>
      <c r="F83" s="33" t="s">
        <v>26</v>
      </c>
      <c r="G83" s="33" t="s">
        <v>26</v>
      </c>
      <c r="H83" s="32" t="str">
        <f t="shared" si="323"/>
        <v>нд</v>
      </c>
      <c r="I83" s="32" t="str">
        <f t="shared" si="323"/>
        <v>нд</v>
      </c>
      <c r="J83" s="33" t="s">
        <v>26</v>
      </c>
      <c r="K83" s="33" t="s">
        <v>26</v>
      </c>
      <c r="L83" s="33" t="s">
        <v>26</v>
      </c>
      <c r="M83" s="151" t="s">
        <v>26</v>
      </c>
      <c r="N83" s="33" t="s">
        <v>26</v>
      </c>
      <c r="O83" s="33" t="s">
        <v>26</v>
      </c>
      <c r="P83" s="33" t="s">
        <v>26</v>
      </c>
      <c r="Q83" s="118" t="s">
        <v>26</v>
      </c>
      <c r="R83" s="147" t="str">
        <f t="shared" si="320"/>
        <v>нд</v>
      </c>
      <c r="S83" s="147" t="str">
        <f t="shared" si="321"/>
        <v>нд</v>
      </c>
      <c r="T83" s="150" t="str">
        <f t="shared" si="322"/>
        <v>нд</v>
      </c>
      <c r="U83" s="149" t="str">
        <f t="shared" si="19"/>
        <v>нд</v>
      </c>
      <c r="V83" s="157"/>
    </row>
    <row r="84" spans="1:22" ht="31.5">
      <c r="A84" s="34" t="s">
        <v>233</v>
      </c>
      <c r="B84" s="66" t="s">
        <v>406</v>
      </c>
      <c r="C84" s="32" t="s">
        <v>63</v>
      </c>
      <c r="D84" s="89" t="s">
        <v>26</v>
      </c>
      <c r="E84" s="107" t="s">
        <v>26</v>
      </c>
      <c r="F84" s="33" t="s">
        <v>26</v>
      </c>
      <c r="G84" s="33" t="s">
        <v>26</v>
      </c>
      <c r="H84" s="32" t="str">
        <f t="shared" si="323"/>
        <v>нд</v>
      </c>
      <c r="I84" s="32" t="str">
        <f t="shared" si="323"/>
        <v>нд</v>
      </c>
      <c r="J84" s="33" t="s">
        <v>26</v>
      </c>
      <c r="K84" s="33" t="s">
        <v>26</v>
      </c>
      <c r="L84" s="33" t="s">
        <v>26</v>
      </c>
      <c r="M84" s="151" t="s">
        <v>26</v>
      </c>
      <c r="N84" s="33" t="s">
        <v>26</v>
      </c>
      <c r="O84" s="33" t="s">
        <v>26</v>
      </c>
      <c r="P84" s="33" t="s">
        <v>26</v>
      </c>
      <c r="Q84" s="118" t="s">
        <v>26</v>
      </c>
      <c r="R84" s="147" t="str">
        <f t="shared" si="320"/>
        <v>нд</v>
      </c>
      <c r="S84" s="147" t="str">
        <f t="shared" si="321"/>
        <v>нд</v>
      </c>
      <c r="T84" s="150" t="str">
        <f t="shared" si="322"/>
        <v>нд</v>
      </c>
      <c r="U84" s="149" t="str">
        <f t="shared" si="19"/>
        <v>нд</v>
      </c>
      <c r="V84" s="157"/>
    </row>
    <row r="85" spans="1:22" ht="31.5">
      <c r="A85" s="34" t="s">
        <v>234</v>
      </c>
      <c r="B85" s="66" t="s">
        <v>407</v>
      </c>
      <c r="C85" s="36" t="s">
        <v>64</v>
      </c>
      <c r="D85" s="89" t="s">
        <v>26</v>
      </c>
      <c r="E85" s="107">
        <v>8.7999999999999995E-2</v>
      </c>
      <c r="F85" s="118" t="s">
        <v>26</v>
      </c>
      <c r="G85" s="33" t="s">
        <v>26</v>
      </c>
      <c r="H85" s="32" t="str">
        <f t="shared" si="323"/>
        <v>нд</v>
      </c>
      <c r="I85" s="32" t="str">
        <f t="shared" si="323"/>
        <v>нд</v>
      </c>
      <c r="J85" s="118" t="s">
        <v>26</v>
      </c>
      <c r="K85" s="118" t="s">
        <v>26</v>
      </c>
      <c r="L85" s="123" t="s">
        <v>26</v>
      </c>
      <c r="M85" s="123" t="s">
        <v>26</v>
      </c>
      <c r="N85" s="33" t="s">
        <v>26</v>
      </c>
      <c r="O85" s="118" t="s">
        <v>26</v>
      </c>
      <c r="P85" s="123" t="s">
        <v>26</v>
      </c>
      <c r="Q85" s="118" t="s">
        <v>26</v>
      </c>
      <c r="R85" s="147" t="str">
        <f t="shared" si="320"/>
        <v>нд</v>
      </c>
      <c r="S85" s="147" t="str">
        <f t="shared" si="321"/>
        <v>нд</v>
      </c>
      <c r="T85" s="150" t="str">
        <f t="shared" si="322"/>
        <v>нд</v>
      </c>
      <c r="U85" s="149" t="str">
        <f t="shared" ref="U85:U148" si="324">IF(AND(NOT(SUM(H85)=0),NOT(SUM(H85)=0)),ROUND(SUM(T85)/SUM(H85)*100,2),"нд")</f>
        <v>нд</v>
      </c>
      <c r="V85" s="157"/>
    </row>
    <row r="86" spans="1:22" ht="63">
      <c r="A86" s="34" t="s">
        <v>235</v>
      </c>
      <c r="B86" s="66" t="s">
        <v>408</v>
      </c>
      <c r="C86" s="36" t="s">
        <v>65</v>
      </c>
      <c r="D86" s="102" t="s">
        <v>26</v>
      </c>
      <c r="E86" s="107" t="s">
        <v>26</v>
      </c>
      <c r="F86" s="33" t="s">
        <v>26</v>
      </c>
      <c r="G86" s="33" t="s">
        <v>26</v>
      </c>
      <c r="H86" s="32" t="str">
        <f t="shared" si="323"/>
        <v>нд</v>
      </c>
      <c r="I86" s="32" t="str">
        <f t="shared" si="323"/>
        <v>нд</v>
      </c>
      <c r="J86" s="33" t="s">
        <v>26</v>
      </c>
      <c r="K86" s="33" t="s">
        <v>26</v>
      </c>
      <c r="L86" s="33" t="s">
        <v>26</v>
      </c>
      <c r="M86" s="151" t="s">
        <v>26</v>
      </c>
      <c r="N86" s="33" t="s">
        <v>26</v>
      </c>
      <c r="O86" s="33" t="s">
        <v>26</v>
      </c>
      <c r="P86" s="33" t="s">
        <v>26</v>
      </c>
      <c r="Q86" s="118" t="s">
        <v>26</v>
      </c>
      <c r="R86" s="147" t="str">
        <f t="shared" si="320"/>
        <v>нд</v>
      </c>
      <c r="S86" s="147" t="str">
        <f t="shared" si="321"/>
        <v>нд</v>
      </c>
      <c r="T86" s="150" t="str">
        <f t="shared" si="322"/>
        <v>нд</v>
      </c>
      <c r="U86" s="149" t="str">
        <f t="shared" si="324"/>
        <v>нд</v>
      </c>
      <c r="V86" s="157"/>
    </row>
    <row r="87" spans="1:22" ht="47.25">
      <c r="A87" s="34" t="s">
        <v>236</v>
      </c>
      <c r="B87" s="66" t="s">
        <v>409</v>
      </c>
      <c r="C87" s="36" t="s">
        <v>66</v>
      </c>
      <c r="D87" s="33" t="s">
        <v>26</v>
      </c>
      <c r="E87" s="8">
        <v>0.67300000000000004</v>
      </c>
      <c r="F87" s="33" t="s">
        <v>26</v>
      </c>
      <c r="G87" s="33" t="s">
        <v>26</v>
      </c>
      <c r="H87" s="32" t="str">
        <f t="shared" si="323"/>
        <v>нд</v>
      </c>
      <c r="I87" s="32" t="str">
        <f t="shared" si="323"/>
        <v>нд</v>
      </c>
      <c r="J87" s="33" t="s">
        <v>26</v>
      </c>
      <c r="K87" s="33" t="s">
        <v>26</v>
      </c>
      <c r="L87" s="33" t="s">
        <v>26</v>
      </c>
      <c r="M87" s="151" t="s">
        <v>26</v>
      </c>
      <c r="N87" s="33" t="s">
        <v>26</v>
      </c>
      <c r="O87" s="33" t="s">
        <v>26</v>
      </c>
      <c r="P87" s="33" t="s">
        <v>26</v>
      </c>
      <c r="Q87" s="118" t="s">
        <v>26</v>
      </c>
      <c r="R87" s="147" t="str">
        <f t="shared" si="320"/>
        <v>нд</v>
      </c>
      <c r="S87" s="147" t="str">
        <f t="shared" si="321"/>
        <v>нд</v>
      </c>
      <c r="T87" s="150" t="str">
        <f t="shared" si="322"/>
        <v>нд</v>
      </c>
      <c r="U87" s="149" t="str">
        <f t="shared" si="324"/>
        <v>нд</v>
      </c>
      <c r="V87" s="157"/>
    </row>
    <row r="88" spans="1:22">
      <c r="A88" s="46" t="s">
        <v>237</v>
      </c>
      <c r="B88" s="67" t="s">
        <v>67</v>
      </c>
      <c r="C88" s="48" t="s">
        <v>25</v>
      </c>
      <c r="D88" s="98" t="str">
        <f t="shared" ref="D88" si="325">IF(NOT(SUM(D89:D127)=0),SUM(D89:D127),"нд")</f>
        <v>нд</v>
      </c>
      <c r="E88" s="7">
        <f t="shared" ref="E88" si="326">IF(NOT(SUM(E89:E127)=0),SUM(E89:E127),"нд")</f>
        <v>20.668000000000003</v>
      </c>
      <c r="F88" s="98" t="str">
        <f t="shared" ref="F88:G88" si="327">IF(NOT(SUM(F89:F127)=0),SUM(F89:F127),"нд")</f>
        <v>нд</v>
      </c>
      <c r="G88" s="98">
        <f t="shared" si="327"/>
        <v>3.2050000000000001</v>
      </c>
      <c r="H88" s="121">
        <f t="shared" ref="H88:I88" si="328">IF(NOT(SUM(H89:H127)=0),SUM(H89:H127),"нд")</f>
        <v>3.2050000000000001</v>
      </c>
      <c r="I88" s="121">
        <f t="shared" si="328"/>
        <v>2.7039999999999997</v>
      </c>
      <c r="J88" s="121" t="str">
        <f t="shared" ref="J88" si="329">IF(NOT(SUM(J89:J127)=0),SUM(J89:J127),"нд")</f>
        <v>нд</v>
      </c>
      <c r="K88" s="121" t="str">
        <f t="shared" ref="K88" si="330">IF(NOT(SUM(K89:K127)=0),SUM(K89:K127),"нд")</f>
        <v>нд</v>
      </c>
      <c r="L88" s="121" t="str">
        <f t="shared" ref="L88:M88" si="331">IF(NOT(SUM(L89:L127)=0),SUM(L89:L127),"нд")</f>
        <v>нд</v>
      </c>
      <c r="M88" s="121" t="str">
        <f t="shared" si="331"/>
        <v>нд</v>
      </c>
      <c r="N88" s="121">
        <f t="shared" ref="N88" si="332">IF(NOT(SUM(N89:N127)=0),SUM(N89:N127),"нд")</f>
        <v>3.2050000000000001</v>
      </c>
      <c r="O88" s="121" t="str">
        <f t="shared" ref="O88" si="333">IF(NOT(SUM(O89:O127)=0),SUM(O89:O127),"нд")</f>
        <v>нд</v>
      </c>
      <c r="P88" s="121" t="str">
        <f t="shared" ref="P88" si="334">IF(NOT(SUM(P89:P127)=0),SUM(P89:P127),"нд")</f>
        <v>нд</v>
      </c>
      <c r="Q88" s="141">
        <f t="shared" ref="Q88:S88" si="335">IF(NOT(SUM(Q89:Q127)=0),SUM(Q89:Q127),"нд")</f>
        <v>2.7039999999999997</v>
      </c>
      <c r="R88" s="121" t="str">
        <f t="shared" si="335"/>
        <v>нд</v>
      </c>
      <c r="S88" s="121" t="str">
        <f t="shared" si="335"/>
        <v>нд</v>
      </c>
      <c r="T88" s="121">
        <f t="shared" ref="T88" si="336">IF(NOT(SUM(T89:T127)=0),SUM(T89:T127),"нд")</f>
        <v>-0.50100000000000011</v>
      </c>
      <c r="U88" s="149">
        <f t="shared" si="324"/>
        <v>-15.63</v>
      </c>
      <c r="V88" s="157"/>
    </row>
    <row r="89" spans="1:22" ht="31.5">
      <c r="A89" s="34" t="s">
        <v>238</v>
      </c>
      <c r="B89" s="66" t="s">
        <v>410</v>
      </c>
      <c r="C89" s="36" t="s">
        <v>68</v>
      </c>
      <c r="D89" s="103" t="s">
        <v>26</v>
      </c>
      <c r="E89" s="8" t="s">
        <v>26</v>
      </c>
      <c r="F89" s="32" t="s">
        <v>26</v>
      </c>
      <c r="G89" s="32" t="s">
        <v>26</v>
      </c>
      <c r="H89" s="32" t="str">
        <f t="shared" si="323"/>
        <v>нд</v>
      </c>
      <c r="I89" s="32" t="str">
        <f t="shared" si="323"/>
        <v>нд</v>
      </c>
      <c r="J89" s="33" t="s">
        <v>26</v>
      </c>
      <c r="K89" s="33" t="s">
        <v>26</v>
      </c>
      <c r="L89" s="33" t="s">
        <v>26</v>
      </c>
      <c r="M89" s="151" t="s">
        <v>26</v>
      </c>
      <c r="N89" s="33" t="s">
        <v>26</v>
      </c>
      <c r="O89" s="33" t="s">
        <v>26</v>
      </c>
      <c r="P89" s="33" t="s">
        <v>26</v>
      </c>
      <c r="Q89" s="118" t="s">
        <v>26</v>
      </c>
      <c r="R89" s="147" t="str">
        <f t="shared" si="320"/>
        <v>нд</v>
      </c>
      <c r="S89" s="147" t="str">
        <f t="shared" si="321"/>
        <v>нд</v>
      </c>
      <c r="T89" s="150" t="str">
        <f t="shared" si="322"/>
        <v>нд</v>
      </c>
      <c r="U89" s="149" t="str">
        <f t="shared" si="324"/>
        <v>нд</v>
      </c>
      <c r="V89" s="157"/>
    </row>
    <row r="90" spans="1:22" ht="31.5">
      <c r="A90" s="34" t="s">
        <v>239</v>
      </c>
      <c r="B90" s="66" t="s">
        <v>411</v>
      </c>
      <c r="C90" s="36" t="s">
        <v>69</v>
      </c>
      <c r="D90" s="103" t="s">
        <v>26</v>
      </c>
      <c r="E90" s="8" t="s">
        <v>26</v>
      </c>
      <c r="F90" s="32" t="s">
        <v>26</v>
      </c>
      <c r="G90" s="32" t="s">
        <v>26</v>
      </c>
      <c r="H90" s="32" t="str">
        <f t="shared" si="323"/>
        <v>нд</v>
      </c>
      <c r="I90" s="32" t="str">
        <f t="shared" si="323"/>
        <v>нд</v>
      </c>
      <c r="J90" s="33" t="s">
        <v>26</v>
      </c>
      <c r="K90" s="33" t="s">
        <v>26</v>
      </c>
      <c r="L90" s="33" t="s">
        <v>26</v>
      </c>
      <c r="M90" s="151" t="s">
        <v>26</v>
      </c>
      <c r="N90" s="33" t="s">
        <v>26</v>
      </c>
      <c r="O90" s="33" t="s">
        <v>26</v>
      </c>
      <c r="P90" s="33" t="s">
        <v>26</v>
      </c>
      <c r="Q90" s="118" t="s">
        <v>26</v>
      </c>
      <c r="R90" s="147" t="str">
        <f t="shared" si="320"/>
        <v>нд</v>
      </c>
      <c r="S90" s="147" t="str">
        <f t="shared" si="321"/>
        <v>нд</v>
      </c>
      <c r="T90" s="150" t="str">
        <f t="shared" si="322"/>
        <v>нд</v>
      </c>
      <c r="U90" s="149" t="str">
        <f t="shared" si="324"/>
        <v>нд</v>
      </c>
      <c r="V90" s="157"/>
    </row>
    <row r="91" spans="1:22" ht="31.5">
      <c r="A91" s="34" t="s">
        <v>240</v>
      </c>
      <c r="B91" s="66" t="s">
        <v>412</v>
      </c>
      <c r="C91" s="36" t="s">
        <v>70</v>
      </c>
      <c r="D91" s="32" t="s">
        <v>26</v>
      </c>
      <c r="E91" s="8">
        <v>1.819</v>
      </c>
      <c r="F91" s="32" t="s">
        <v>26</v>
      </c>
      <c r="G91" s="32" t="s">
        <v>26</v>
      </c>
      <c r="H91" s="32" t="str">
        <f t="shared" si="323"/>
        <v>нд</v>
      </c>
      <c r="I91" s="32" t="str">
        <f t="shared" si="323"/>
        <v>нд</v>
      </c>
      <c r="J91" s="33" t="s">
        <v>26</v>
      </c>
      <c r="K91" s="33" t="s">
        <v>26</v>
      </c>
      <c r="L91" s="33" t="s">
        <v>26</v>
      </c>
      <c r="M91" s="151" t="s">
        <v>26</v>
      </c>
      <c r="N91" s="33" t="s">
        <v>26</v>
      </c>
      <c r="O91" s="33" t="s">
        <v>26</v>
      </c>
      <c r="P91" s="33" t="s">
        <v>26</v>
      </c>
      <c r="Q91" s="118" t="s">
        <v>26</v>
      </c>
      <c r="R91" s="147" t="str">
        <f t="shared" si="320"/>
        <v>нд</v>
      </c>
      <c r="S91" s="147" t="str">
        <f t="shared" si="321"/>
        <v>нд</v>
      </c>
      <c r="T91" s="150" t="str">
        <f t="shared" si="322"/>
        <v>нд</v>
      </c>
      <c r="U91" s="149" t="str">
        <f t="shared" si="324"/>
        <v>нд</v>
      </c>
      <c r="V91" s="157"/>
    </row>
    <row r="92" spans="1:22" ht="47.25">
      <c r="A92" s="34" t="s">
        <v>241</v>
      </c>
      <c r="B92" s="68" t="s">
        <v>413</v>
      </c>
      <c r="C92" s="32" t="s">
        <v>414</v>
      </c>
      <c r="D92" s="89" t="s">
        <v>26</v>
      </c>
      <c r="E92" s="11">
        <v>2.0859999999999999</v>
      </c>
      <c r="F92" s="33" t="s">
        <v>26</v>
      </c>
      <c r="G92" s="33" t="s">
        <v>26</v>
      </c>
      <c r="H92" s="32" t="str">
        <f t="shared" si="323"/>
        <v>нд</v>
      </c>
      <c r="I92" s="32" t="str">
        <f t="shared" si="323"/>
        <v>нд</v>
      </c>
      <c r="J92" s="33" t="s">
        <v>26</v>
      </c>
      <c r="K92" s="33" t="s">
        <v>26</v>
      </c>
      <c r="L92" s="33" t="s">
        <v>26</v>
      </c>
      <c r="M92" s="151" t="s">
        <v>26</v>
      </c>
      <c r="N92" s="33" t="s">
        <v>26</v>
      </c>
      <c r="O92" s="33" t="s">
        <v>26</v>
      </c>
      <c r="P92" s="33" t="s">
        <v>26</v>
      </c>
      <c r="Q92" s="118" t="s">
        <v>26</v>
      </c>
      <c r="R92" s="147" t="str">
        <f t="shared" si="320"/>
        <v>нд</v>
      </c>
      <c r="S92" s="147" t="str">
        <f t="shared" si="321"/>
        <v>нд</v>
      </c>
      <c r="T92" s="150" t="str">
        <f t="shared" si="322"/>
        <v>нд</v>
      </c>
      <c r="U92" s="149" t="str">
        <f t="shared" si="324"/>
        <v>нд</v>
      </c>
      <c r="V92" s="157"/>
    </row>
    <row r="93" spans="1:22" ht="31.5">
      <c r="A93" s="34" t="s">
        <v>242</v>
      </c>
      <c r="B93" s="66" t="s">
        <v>415</v>
      </c>
      <c r="C93" s="36" t="s">
        <v>71</v>
      </c>
      <c r="D93" s="33" t="s">
        <v>26</v>
      </c>
      <c r="E93" s="8">
        <v>1.867</v>
      </c>
      <c r="F93" s="33" t="s">
        <v>26</v>
      </c>
      <c r="G93" s="33" t="s">
        <v>26</v>
      </c>
      <c r="H93" s="32" t="str">
        <f t="shared" si="323"/>
        <v>нд</v>
      </c>
      <c r="I93" s="32" t="str">
        <f t="shared" si="323"/>
        <v>нд</v>
      </c>
      <c r="J93" s="33" t="s">
        <v>26</v>
      </c>
      <c r="K93" s="33" t="s">
        <v>26</v>
      </c>
      <c r="L93" s="33" t="s">
        <v>26</v>
      </c>
      <c r="M93" s="151" t="s">
        <v>26</v>
      </c>
      <c r="N93" s="33" t="s">
        <v>26</v>
      </c>
      <c r="O93" s="33" t="s">
        <v>26</v>
      </c>
      <c r="P93" s="33" t="s">
        <v>26</v>
      </c>
      <c r="Q93" s="118" t="s">
        <v>26</v>
      </c>
      <c r="R93" s="147" t="str">
        <f t="shared" si="320"/>
        <v>нд</v>
      </c>
      <c r="S93" s="147" t="str">
        <f t="shared" si="321"/>
        <v>нд</v>
      </c>
      <c r="T93" s="150" t="str">
        <f t="shared" si="322"/>
        <v>нд</v>
      </c>
      <c r="U93" s="149" t="str">
        <f t="shared" si="324"/>
        <v>нд</v>
      </c>
      <c r="V93" s="157"/>
    </row>
    <row r="94" spans="1:22" ht="31.5">
      <c r="A94" s="34" t="s">
        <v>243</v>
      </c>
      <c r="B94" s="66" t="s">
        <v>416</v>
      </c>
      <c r="C94" s="36" t="s">
        <v>72</v>
      </c>
      <c r="D94" s="102" t="s">
        <v>26</v>
      </c>
      <c r="E94" s="8" t="s">
        <v>26</v>
      </c>
      <c r="F94" s="33" t="s">
        <v>26</v>
      </c>
      <c r="G94" s="33" t="s">
        <v>26</v>
      </c>
      <c r="H94" s="32" t="str">
        <f t="shared" si="323"/>
        <v>нд</v>
      </c>
      <c r="I94" s="32" t="str">
        <f t="shared" si="323"/>
        <v>нд</v>
      </c>
      <c r="J94" s="33" t="s">
        <v>26</v>
      </c>
      <c r="K94" s="33" t="s">
        <v>26</v>
      </c>
      <c r="L94" s="33" t="s">
        <v>26</v>
      </c>
      <c r="M94" s="151" t="s">
        <v>26</v>
      </c>
      <c r="N94" s="33" t="s">
        <v>26</v>
      </c>
      <c r="O94" s="33" t="s">
        <v>26</v>
      </c>
      <c r="P94" s="33" t="s">
        <v>26</v>
      </c>
      <c r="Q94" s="118" t="s">
        <v>26</v>
      </c>
      <c r="R94" s="147" t="str">
        <f t="shared" si="320"/>
        <v>нд</v>
      </c>
      <c r="S94" s="147" t="str">
        <f t="shared" si="321"/>
        <v>нд</v>
      </c>
      <c r="T94" s="150" t="str">
        <f t="shared" si="322"/>
        <v>нд</v>
      </c>
      <c r="U94" s="149" t="str">
        <f t="shared" si="324"/>
        <v>нд</v>
      </c>
      <c r="V94" s="157"/>
    </row>
    <row r="95" spans="1:22" ht="31.5">
      <c r="A95" s="34" t="s">
        <v>244</v>
      </c>
      <c r="B95" s="66" t="s">
        <v>417</v>
      </c>
      <c r="C95" s="36" t="s">
        <v>73</v>
      </c>
      <c r="D95" s="33" t="s">
        <v>26</v>
      </c>
      <c r="E95" s="8">
        <v>1.048</v>
      </c>
      <c r="F95" s="33" t="s">
        <v>26</v>
      </c>
      <c r="G95" s="33" t="s">
        <v>26</v>
      </c>
      <c r="H95" s="32" t="str">
        <f t="shared" si="323"/>
        <v>нд</v>
      </c>
      <c r="I95" s="32" t="str">
        <f t="shared" si="323"/>
        <v>нд</v>
      </c>
      <c r="J95" s="33" t="s">
        <v>26</v>
      </c>
      <c r="K95" s="33" t="s">
        <v>26</v>
      </c>
      <c r="L95" s="33" t="s">
        <v>26</v>
      </c>
      <c r="M95" s="151" t="s">
        <v>26</v>
      </c>
      <c r="N95" s="33" t="s">
        <v>26</v>
      </c>
      <c r="O95" s="33" t="s">
        <v>26</v>
      </c>
      <c r="P95" s="33" t="s">
        <v>26</v>
      </c>
      <c r="Q95" s="118" t="s">
        <v>26</v>
      </c>
      <c r="R95" s="147" t="str">
        <f t="shared" si="320"/>
        <v>нд</v>
      </c>
      <c r="S95" s="147" t="str">
        <f t="shared" si="321"/>
        <v>нд</v>
      </c>
      <c r="T95" s="150" t="str">
        <f t="shared" si="322"/>
        <v>нд</v>
      </c>
      <c r="U95" s="149" t="str">
        <f t="shared" si="324"/>
        <v>нд</v>
      </c>
      <c r="V95" s="157"/>
    </row>
    <row r="96" spans="1:22" ht="31.5">
      <c r="A96" s="34" t="s">
        <v>245</v>
      </c>
      <c r="B96" s="66" t="s">
        <v>418</v>
      </c>
      <c r="C96" s="36" t="s">
        <v>74</v>
      </c>
      <c r="D96" s="33" t="s">
        <v>26</v>
      </c>
      <c r="E96" s="8">
        <v>1.8819999999999999</v>
      </c>
      <c r="F96" s="33" t="s">
        <v>26</v>
      </c>
      <c r="G96" s="33" t="s">
        <v>26</v>
      </c>
      <c r="H96" s="32" t="str">
        <f t="shared" si="323"/>
        <v>нд</v>
      </c>
      <c r="I96" s="32" t="str">
        <f t="shared" si="323"/>
        <v>нд</v>
      </c>
      <c r="J96" s="33" t="s">
        <v>26</v>
      </c>
      <c r="K96" s="33" t="s">
        <v>26</v>
      </c>
      <c r="L96" s="33" t="s">
        <v>26</v>
      </c>
      <c r="M96" s="151" t="s">
        <v>26</v>
      </c>
      <c r="N96" s="33" t="s">
        <v>26</v>
      </c>
      <c r="O96" s="33" t="s">
        <v>26</v>
      </c>
      <c r="P96" s="33" t="s">
        <v>26</v>
      </c>
      <c r="Q96" s="118" t="s">
        <v>26</v>
      </c>
      <c r="R96" s="147" t="str">
        <f t="shared" si="320"/>
        <v>нд</v>
      </c>
      <c r="S96" s="147" t="str">
        <f t="shared" si="321"/>
        <v>нд</v>
      </c>
      <c r="T96" s="150" t="str">
        <f t="shared" si="322"/>
        <v>нд</v>
      </c>
      <c r="U96" s="149" t="str">
        <f t="shared" si="324"/>
        <v>нд</v>
      </c>
      <c r="V96" s="157"/>
    </row>
    <row r="97" spans="1:22" ht="31.5">
      <c r="A97" s="34" t="s">
        <v>246</v>
      </c>
      <c r="B97" s="66" t="s">
        <v>419</v>
      </c>
      <c r="C97" s="36" t="s">
        <v>75</v>
      </c>
      <c r="D97" s="33" t="s">
        <v>26</v>
      </c>
      <c r="E97" s="8">
        <v>0.69899999999999995</v>
      </c>
      <c r="F97" s="33" t="s">
        <v>26</v>
      </c>
      <c r="G97" s="33" t="s">
        <v>26</v>
      </c>
      <c r="H97" s="32" t="str">
        <f t="shared" si="323"/>
        <v>нд</v>
      </c>
      <c r="I97" s="32" t="str">
        <f t="shared" si="323"/>
        <v>нд</v>
      </c>
      <c r="J97" s="33" t="s">
        <v>26</v>
      </c>
      <c r="K97" s="33" t="s">
        <v>26</v>
      </c>
      <c r="L97" s="89" t="s">
        <v>26</v>
      </c>
      <c r="M97" s="89" t="s">
        <v>26</v>
      </c>
      <c r="N97" s="33" t="s">
        <v>26</v>
      </c>
      <c r="O97" s="33" t="s">
        <v>26</v>
      </c>
      <c r="P97" s="33" t="s">
        <v>26</v>
      </c>
      <c r="Q97" s="118" t="s">
        <v>26</v>
      </c>
      <c r="R97" s="147" t="str">
        <f t="shared" si="320"/>
        <v>нд</v>
      </c>
      <c r="S97" s="147" t="str">
        <f t="shared" si="321"/>
        <v>нд</v>
      </c>
      <c r="T97" s="150" t="str">
        <f t="shared" si="322"/>
        <v>нд</v>
      </c>
      <c r="U97" s="149" t="str">
        <f t="shared" si="324"/>
        <v>нд</v>
      </c>
      <c r="V97" s="157"/>
    </row>
    <row r="98" spans="1:22" ht="31.5">
      <c r="A98" s="34" t="s">
        <v>247</v>
      </c>
      <c r="B98" s="68" t="s">
        <v>420</v>
      </c>
      <c r="C98" s="36" t="s">
        <v>76</v>
      </c>
      <c r="D98" s="33" t="s">
        <v>26</v>
      </c>
      <c r="E98" s="8">
        <v>0.55100000000000005</v>
      </c>
      <c r="F98" s="118" t="s">
        <v>26</v>
      </c>
      <c r="G98" s="33" t="s">
        <v>26</v>
      </c>
      <c r="H98" s="32" t="str">
        <f t="shared" si="323"/>
        <v>нд</v>
      </c>
      <c r="I98" s="32" t="str">
        <f t="shared" si="323"/>
        <v>нд</v>
      </c>
      <c r="J98" s="118" t="s">
        <v>26</v>
      </c>
      <c r="K98" s="118" t="s">
        <v>26</v>
      </c>
      <c r="L98" s="123" t="s">
        <v>26</v>
      </c>
      <c r="M98" s="123" t="s">
        <v>26</v>
      </c>
      <c r="N98" s="33" t="s">
        <v>26</v>
      </c>
      <c r="O98" s="118" t="s">
        <v>26</v>
      </c>
      <c r="P98" s="123" t="s">
        <v>26</v>
      </c>
      <c r="Q98" s="118" t="s">
        <v>26</v>
      </c>
      <c r="R98" s="147" t="str">
        <f t="shared" si="320"/>
        <v>нд</v>
      </c>
      <c r="S98" s="147" t="str">
        <f t="shared" si="321"/>
        <v>нд</v>
      </c>
      <c r="T98" s="150" t="str">
        <f t="shared" si="322"/>
        <v>нд</v>
      </c>
      <c r="U98" s="149" t="str">
        <f t="shared" si="324"/>
        <v>нд</v>
      </c>
      <c r="V98" s="157"/>
    </row>
    <row r="99" spans="1:22" ht="31.5">
      <c r="A99" s="34" t="s">
        <v>248</v>
      </c>
      <c r="B99" s="68" t="s">
        <v>421</v>
      </c>
      <c r="C99" s="36" t="s">
        <v>77</v>
      </c>
      <c r="D99" s="33" t="s">
        <v>26</v>
      </c>
      <c r="E99" s="8">
        <v>0.55000000000000004</v>
      </c>
      <c r="F99" s="118" t="s">
        <v>26</v>
      </c>
      <c r="G99" s="33" t="s">
        <v>26</v>
      </c>
      <c r="H99" s="32" t="str">
        <f t="shared" si="323"/>
        <v>нд</v>
      </c>
      <c r="I99" s="32" t="str">
        <f t="shared" si="323"/>
        <v>нд</v>
      </c>
      <c r="J99" s="118" t="s">
        <v>26</v>
      </c>
      <c r="K99" s="118" t="s">
        <v>26</v>
      </c>
      <c r="L99" s="123" t="s">
        <v>26</v>
      </c>
      <c r="M99" s="123" t="s">
        <v>26</v>
      </c>
      <c r="N99" s="33" t="s">
        <v>26</v>
      </c>
      <c r="O99" s="118" t="s">
        <v>26</v>
      </c>
      <c r="P99" s="123" t="s">
        <v>26</v>
      </c>
      <c r="Q99" s="118" t="s">
        <v>26</v>
      </c>
      <c r="R99" s="147" t="str">
        <f t="shared" si="320"/>
        <v>нд</v>
      </c>
      <c r="S99" s="147" t="str">
        <f t="shared" si="321"/>
        <v>нд</v>
      </c>
      <c r="T99" s="150" t="str">
        <f t="shared" si="322"/>
        <v>нд</v>
      </c>
      <c r="U99" s="149" t="str">
        <f t="shared" si="324"/>
        <v>нд</v>
      </c>
      <c r="V99" s="157"/>
    </row>
    <row r="100" spans="1:22" ht="31.5">
      <c r="A100" s="34" t="s">
        <v>249</v>
      </c>
      <c r="B100" s="66" t="s">
        <v>422</v>
      </c>
      <c r="C100" s="36" t="s">
        <v>78</v>
      </c>
      <c r="D100" s="33" t="s">
        <v>26</v>
      </c>
      <c r="E100" s="8">
        <v>0.499</v>
      </c>
      <c r="F100" s="33" t="s">
        <v>26</v>
      </c>
      <c r="G100" s="33" t="s">
        <v>26</v>
      </c>
      <c r="H100" s="32" t="str">
        <f t="shared" si="323"/>
        <v>нд</v>
      </c>
      <c r="I100" s="32" t="str">
        <f t="shared" si="323"/>
        <v>нд</v>
      </c>
      <c r="J100" s="33" t="s">
        <v>26</v>
      </c>
      <c r="K100" s="33" t="s">
        <v>26</v>
      </c>
      <c r="L100" s="89" t="s">
        <v>26</v>
      </c>
      <c r="M100" s="89" t="s">
        <v>26</v>
      </c>
      <c r="N100" s="33" t="s">
        <v>26</v>
      </c>
      <c r="O100" s="33" t="s">
        <v>26</v>
      </c>
      <c r="P100" s="33" t="s">
        <v>26</v>
      </c>
      <c r="Q100" s="118" t="s">
        <v>26</v>
      </c>
      <c r="R100" s="147" t="str">
        <f t="shared" si="320"/>
        <v>нд</v>
      </c>
      <c r="S100" s="147" t="str">
        <f t="shared" si="321"/>
        <v>нд</v>
      </c>
      <c r="T100" s="150" t="str">
        <f t="shared" si="322"/>
        <v>нд</v>
      </c>
      <c r="U100" s="149" t="str">
        <f t="shared" si="324"/>
        <v>нд</v>
      </c>
      <c r="V100" s="157"/>
    </row>
    <row r="101" spans="1:22" ht="31.5">
      <c r="A101" s="34" t="s">
        <v>250</v>
      </c>
      <c r="B101" s="68" t="s">
        <v>423</v>
      </c>
      <c r="C101" s="36" t="s">
        <v>79</v>
      </c>
      <c r="D101" s="33" t="s">
        <v>26</v>
      </c>
      <c r="E101" s="8">
        <v>0.24400000000000002</v>
      </c>
      <c r="F101" s="118" t="s">
        <v>26</v>
      </c>
      <c r="G101" s="33" t="s">
        <v>26</v>
      </c>
      <c r="H101" s="32" t="str">
        <f t="shared" si="323"/>
        <v>нд</v>
      </c>
      <c r="I101" s="32" t="str">
        <f t="shared" si="323"/>
        <v>нд</v>
      </c>
      <c r="J101" s="118" t="s">
        <v>26</v>
      </c>
      <c r="K101" s="118" t="s">
        <v>26</v>
      </c>
      <c r="L101" s="123" t="s">
        <v>26</v>
      </c>
      <c r="M101" s="123" t="s">
        <v>26</v>
      </c>
      <c r="N101" s="33" t="s">
        <v>26</v>
      </c>
      <c r="O101" s="118" t="s">
        <v>26</v>
      </c>
      <c r="P101" s="123" t="s">
        <v>26</v>
      </c>
      <c r="Q101" s="118" t="s">
        <v>26</v>
      </c>
      <c r="R101" s="147" t="str">
        <f t="shared" si="320"/>
        <v>нд</v>
      </c>
      <c r="S101" s="147" t="str">
        <f t="shared" si="321"/>
        <v>нд</v>
      </c>
      <c r="T101" s="150" t="str">
        <f t="shared" si="322"/>
        <v>нд</v>
      </c>
      <c r="U101" s="149" t="str">
        <f t="shared" si="324"/>
        <v>нд</v>
      </c>
      <c r="V101" s="157"/>
    </row>
    <row r="102" spans="1:22" ht="31.5">
      <c r="A102" s="34" t="s">
        <v>251</v>
      </c>
      <c r="B102" s="68" t="s">
        <v>424</v>
      </c>
      <c r="C102" s="36" t="s">
        <v>80</v>
      </c>
      <c r="D102" s="33" t="s">
        <v>26</v>
      </c>
      <c r="E102" s="8">
        <v>0.67500000000000004</v>
      </c>
      <c r="F102" s="118" t="s">
        <v>26</v>
      </c>
      <c r="G102" s="33" t="s">
        <v>26</v>
      </c>
      <c r="H102" s="32" t="str">
        <f t="shared" si="323"/>
        <v>нд</v>
      </c>
      <c r="I102" s="32" t="str">
        <f t="shared" si="323"/>
        <v>нд</v>
      </c>
      <c r="J102" s="118" t="s">
        <v>26</v>
      </c>
      <c r="K102" s="118" t="s">
        <v>26</v>
      </c>
      <c r="L102" s="123" t="s">
        <v>26</v>
      </c>
      <c r="M102" s="123" t="s">
        <v>26</v>
      </c>
      <c r="N102" s="33" t="s">
        <v>26</v>
      </c>
      <c r="O102" s="118" t="s">
        <v>26</v>
      </c>
      <c r="P102" s="123" t="s">
        <v>26</v>
      </c>
      <c r="Q102" s="118" t="s">
        <v>26</v>
      </c>
      <c r="R102" s="147" t="str">
        <f t="shared" si="320"/>
        <v>нд</v>
      </c>
      <c r="S102" s="147" t="str">
        <f t="shared" si="321"/>
        <v>нд</v>
      </c>
      <c r="T102" s="150" t="str">
        <f t="shared" si="322"/>
        <v>нд</v>
      </c>
      <c r="U102" s="149" t="str">
        <f t="shared" si="324"/>
        <v>нд</v>
      </c>
      <c r="V102" s="157"/>
    </row>
    <row r="103" spans="1:22" ht="31.5">
      <c r="A103" s="34" t="s">
        <v>252</v>
      </c>
      <c r="B103" s="68" t="s">
        <v>425</v>
      </c>
      <c r="C103" s="36" t="s">
        <v>81</v>
      </c>
      <c r="D103" s="89" t="s">
        <v>26</v>
      </c>
      <c r="E103" s="8">
        <v>0.27200000000000002</v>
      </c>
      <c r="F103" s="118" t="s">
        <v>26</v>
      </c>
      <c r="G103" s="33" t="s">
        <v>26</v>
      </c>
      <c r="H103" s="32" t="str">
        <f t="shared" si="323"/>
        <v>нд</v>
      </c>
      <c r="I103" s="32" t="str">
        <f t="shared" si="323"/>
        <v>нд</v>
      </c>
      <c r="J103" s="118" t="s">
        <v>26</v>
      </c>
      <c r="K103" s="118" t="s">
        <v>26</v>
      </c>
      <c r="L103" s="123" t="s">
        <v>26</v>
      </c>
      <c r="M103" s="123" t="s">
        <v>26</v>
      </c>
      <c r="N103" s="33" t="s">
        <v>26</v>
      </c>
      <c r="O103" s="118" t="s">
        <v>26</v>
      </c>
      <c r="P103" s="123" t="s">
        <v>26</v>
      </c>
      <c r="Q103" s="118" t="s">
        <v>26</v>
      </c>
      <c r="R103" s="147" t="str">
        <f t="shared" si="320"/>
        <v>нд</v>
      </c>
      <c r="S103" s="147" t="str">
        <f t="shared" si="321"/>
        <v>нд</v>
      </c>
      <c r="T103" s="150" t="str">
        <f t="shared" si="322"/>
        <v>нд</v>
      </c>
      <c r="U103" s="149" t="str">
        <f t="shared" si="324"/>
        <v>нд</v>
      </c>
      <c r="V103" s="157"/>
    </row>
    <row r="104" spans="1:22" ht="31.5">
      <c r="A104" s="34" t="s">
        <v>253</v>
      </c>
      <c r="B104" s="68" t="s">
        <v>426</v>
      </c>
      <c r="C104" s="36" t="s">
        <v>82</v>
      </c>
      <c r="D104" s="89" t="s">
        <v>26</v>
      </c>
      <c r="E104" s="8">
        <v>0.53900000000000003</v>
      </c>
      <c r="F104" s="118" t="s">
        <v>26</v>
      </c>
      <c r="G104" s="33" t="s">
        <v>26</v>
      </c>
      <c r="H104" s="32" t="str">
        <f t="shared" si="323"/>
        <v>нд</v>
      </c>
      <c r="I104" s="32" t="str">
        <f t="shared" si="323"/>
        <v>нд</v>
      </c>
      <c r="J104" s="118" t="s">
        <v>26</v>
      </c>
      <c r="K104" s="118" t="s">
        <v>26</v>
      </c>
      <c r="L104" s="123" t="s">
        <v>26</v>
      </c>
      <c r="M104" s="123" t="s">
        <v>26</v>
      </c>
      <c r="N104" s="33" t="s">
        <v>26</v>
      </c>
      <c r="O104" s="118" t="s">
        <v>26</v>
      </c>
      <c r="P104" s="123" t="s">
        <v>26</v>
      </c>
      <c r="Q104" s="118" t="s">
        <v>26</v>
      </c>
      <c r="R104" s="147" t="str">
        <f t="shared" si="320"/>
        <v>нд</v>
      </c>
      <c r="S104" s="147" t="str">
        <f t="shared" si="321"/>
        <v>нд</v>
      </c>
      <c r="T104" s="150" t="str">
        <f t="shared" si="322"/>
        <v>нд</v>
      </c>
      <c r="U104" s="149" t="str">
        <f t="shared" si="324"/>
        <v>нд</v>
      </c>
      <c r="V104" s="157"/>
    </row>
    <row r="105" spans="1:22" ht="31.5">
      <c r="A105" s="34" t="s">
        <v>254</v>
      </c>
      <c r="B105" s="68" t="s">
        <v>427</v>
      </c>
      <c r="C105" s="36" t="s">
        <v>83</v>
      </c>
      <c r="D105" s="89" t="s">
        <v>26</v>
      </c>
      <c r="E105" s="8">
        <v>0.54800000000000004</v>
      </c>
      <c r="F105" s="118" t="s">
        <v>26</v>
      </c>
      <c r="G105" s="33" t="s">
        <v>26</v>
      </c>
      <c r="H105" s="32" t="str">
        <f t="shared" si="323"/>
        <v>нд</v>
      </c>
      <c r="I105" s="32" t="str">
        <f t="shared" si="323"/>
        <v>нд</v>
      </c>
      <c r="J105" s="118" t="s">
        <v>26</v>
      </c>
      <c r="K105" s="118" t="s">
        <v>26</v>
      </c>
      <c r="L105" s="123" t="s">
        <v>26</v>
      </c>
      <c r="M105" s="123" t="s">
        <v>26</v>
      </c>
      <c r="N105" s="33" t="s">
        <v>26</v>
      </c>
      <c r="O105" s="118" t="s">
        <v>26</v>
      </c>
      <c r="P105" s="123" t="s">
        <v>26</v>
      </c>
      <c r="Q105" s="118" t="s">
        <v>26</v>
      </c>
      <c r="R105" s="147" t="str">
        <f t="shared" si="320"/>
        <v>нд</v>
      </c>
      <c r="S105" s="147" t="str">
        <f t="shared" si="321"/>
        <v>нд</v>
      </c>
      <c r="T105" s="150" t="str">
        <f t="shared" si="322"/>
        <v>нд</v>
      </c>
      <c r="U105" s="149" t="str">
        <f t="shared" si="324"/>
        <v>нд</v>
      </c>
      <c r="V105" s="157"/>
    </row>
    <row r="106" spans="1:22" ht="47.25">
      <c r="A106" s="34" t="s">
        <v>255</v>
      </c>
      <c r="B106" s="68" t="s">
        <v>428</v>
      </c>
      <c r="C106" s="32" t="s">
        <v>84</v>
      </c>
      <c r="D106" s="89" t="s">
        <v>26</v>
      </c>
      <c r="E106" s="8">
        <v>0.51100000000000001</v>
      </c>
      <c r="F106" s="33" t="s">
        <v>26</v>
      </c>
      <c r="G106" s="33">
        <v>0.51100000000000001</v>
      </c>
      <c r="H106" s="32">
        <f t="shared" si="323"/>
        <v>0.51100000000000001</v>
      </c>
      <c r="I106" s="32">
        <f t="shared" si="323"/>
        <v>0.376</v>
      </c>
      <c r="J106" s="33" t="s">
        <v>26</v>
      </c>
      <c r="K106" s="33" t="s">
        <v>26</v>
      </c>
      <c r="L106" s="123" t="s">
        <v>26</v>
      </c>
      <c r="M106" s="123" t="s">
        <v>26</v>
      </c>
      <c r="N106" s="33">
        <v>0.51100000000000001</v>
      </c>
      <c r="O106" s="33" t="s">
        <v>26</v>
      </c>
      <c r="P106" s="123" t="s">
        <v>26</v>
      </c>
      <c r="Q106" s="142">
        <v>0.376</v>
      </c>
      <c r="R106" s="147" t="str">
        <f t="shared" si="320"/>
        <v>нд</v>
      </c>
      <c r="S106" s="147" t="s">
        <v>26</v>
      </c>
      <c r="T106" s="150">
        <f t="shared" si="322"/>
        <v>-0.13500000000000001</v>
      </c>
      <c r="U106" s="149">
        <f t="shared" si="324"/>
        <v>-26.42</v>
      </c>
      <c r="V106" s="155" t="s">
        <v>464</v>
      </c>
    </row>
    <row r="107" spans="1:22" ht="31.5">
      <c r="A107" s="34" t="s">
        <v>256</v>
      </c>
      <c r="B107" s="68" t="s">
        <v>429</v>
      </c>
      <c r="C107" s="36" t="s">
        <v>85</v>
      </c>
      <c r="D107" s="89" t="s">
        <v>26</v>
      </c>
      <c r="E107" s="8" t="s">
        <v>26</v>
      </c>
      <c r="F107" s="118" t="s">
        <v>26</v>
      </c>
      <c r="G107" s="33" t="s">
        <v>26</v>
      </c>
      <c r="H107" s="32" t="str">
        <f t="shared" si="323"/>
        <v>нд</v>
      </c>
      <c r="I107" s="32" t="str">
        <f t="shared" si="323"/>
        <v>нд</v>
      </c>
      <c r="J107" s="118" t="s">
        <v>26</v>
      </c>
      <c r="K107" s="118" t="s">
        <v>26</v>
      </c>
      <c r="L107" s="123" t="s">
        <v>26</v>
      </c>
      <c r="M107" s="123" t="s">
        <v>26</v>
      </c>
      <c r="N107" s="33" t="s">
        <v>26</v>
      </c>
      <c r="O107" s="118" t="s">
        <v>26</v>
      </c>
      <c r="P107" s="123" t="s">
        <v>26</v>
      </c>
      <c r="Q107" s="118" t="s">
        <v>26</v>
      </c>
      <c r="R107" s="147" t="str">
        <f t="shared" si="320"/>
        <v>нд</v>
      </c>
      <c r="S107" s="147" t="str">
        <f t="shared" si="321"/>
        <v>нд</v>
      </c>
      <c r="T107" s="150" t="str">
        <f t="shared" si="322"/>
        <v>нд</v>
      </c>
      <c r="U107" s="149" t="str">
        <f t="shared" si="324"/>
        <v>нд</v>
      </c>
      <c r="V107" s="157"/>
    </row>
    <row r="108" spans="1:22" ht="31.5">
      <c r="A108" s="34" t="s">
        <v>257</v>
      </c>
      <c r="B108" s="68" t="s">
        <v>430</v>
      </c>
      <c r="C108" s="36" t="s">
        <v>86</v>
      </c>
      <c r="D108" s="89" t="s">
        <v>26</v>
      </c>
      <c r="E108" s="8">
        <v>0.54100000000000004</v>
      </c>
      <c r="F108" s="118" t="s">
        <v>26</v>
      </c>
      <c r="G108" s="33" t="s">
        <v>26</v>
      </c>
      <c r="H108" s="32" t="str">
        <f t="shared" si="323"/>
        <v>нд</v>
      </c>
      <c r="I108" s="32" t="str">
        <f t="shared" si="323"/>
        <v>нд</v>
      </c>
      <c r="J108" s="118" t="s">
        <v>26</v>
      </c>
      <c r="K108" s="118" t="s">
        <v>26</v>
      </c>
      <c r="L108" s="123" t="s">
        <v>26</v>
      </c>
      <c r="M108" s="123" t="s">
        <v>26</v>
      </c>
      <c r="N108" s="33" t="s">
        <v>26</v>
      </c>
      <c r="O108" s="118" t="s">
        <v>26</v>
      </c>
      <c r="P108" s="123" t="s">
        <v>26</v>
      </c>
      <c r="Q108" s="118" t="s">
        <v>26</v>
      </c>
      <c r="R108" s="147" t="str">
        <f t="shared" si="320"/>
        <v>нд</v>
      </c>
      <c r="S108" s="147" t="str">
        <f t="shared" si="321"/>
        <v>нд</v>
      </c>
      <c r="T108" s="150" t="str">
        <f t="shared" si="322"/>
        <v>нд</v>
      </c>
      <c r="U108" s="149" t="str">
        <f t="shared" si="324"/>
        <v>нд</v>
      </c>
      <c r="V108" s="157"/>
    </row>
    <row r="109" spans="1:22" ht="31.5">
      <c r="A109" s="34" t="s">
        <v>258</v>
      </c>
      <c r="B109" s="68" t="s">
        <v>431</v>
      </c>
      <c r="C109" s="36" t="s">
        <v>87</v>
      </c>
      <c r="D109" s="89" t="s">
        <v>26</v>
      </c>
      <c r="E109" s="8">
        <v>0.27500000000000002</v>
      </c>
      <c r="F109" s="118" t="s">
        <v>26</v>
      </c>
      <c r="G109" s="33" t="s">
        <v>26</v>
      </c>
      <c r="H109" s="32" t="str">
        <f t="shared" si="323"/>
        <v>нд</v>
      </c>
      <c r="I109" s="32" t="str">
        <f t="shared" si="323"/>
        <v>нд</v>
      </c>
      <c r="J109" s="118" t="s">
        <v>26</v>
      </c>
      <c r="K109" s="118" t="s">
        <v>26</v>
      </c>
      <c r="L109" s="123" t="s">
        <v>26</v>
      </c>
      <c r="M109" s="123" t="s">
        <v>26</v>
      </c>
      <c r="N109" s="33" t="s">
        <v>26</v>
      </c>
      <c r="O109" s="118" t="s">
        <v>26</v>
      </c>
      <c r="P109" s="123" t="s">
        <v>26</v>
      </c>
      <c r="Q109" s="118" t="s">
        <v>26</v>
      </c>
      <c r="R109" s="147" t="str">
        <f t="shared" si="320"/>
        <v>нд</v>
      </c>
      <c r="S109" s="147" t="str">
        <f t="shared" si="321"/>
        <v>нд</v>
      </c>
      <c r="T109" s="150" t="str">
        <f t="shared" si="322"/>
        <v>нд</v>
      </c>
      <c r="U109" s="149" t="str">
        <f t="shared" si="324"/>
        <v>нд</v>
      </c>
      <c r="V109" s="157"/>
    </row>
    <row r="110" spans="1:22" ht="31.5">
      <c r="A110" s="34" t="s">
        <v>259</v>
      </c>
      <c r="B110" s="68" t="s">
        <v>432</v>
      </c>
      <c r="C110" s="36" t="s">
        <v>88</v>
      </c>
      <c r="D110" s="89" t="s">
        <v>26</v>
      </c>
      <c r="E110" s="8">
        <v>0.54500000000000004</v>
      </c>
      <c r="F110" s="118" t="s">
        <v>26</v>
      </c>
      <c r="G110" s="33" t="s">
        <v>26</v>
      </c>
      <c r="H110" s="32" t="str">
        <f t="shared" si="323"/>
        <v>нд</v>
      </c>
      <c r="I110" s="32" t="str">
        <f t="shared" si="323"/>
        <v>нд</v>
      </c>
      <c r="J110" s="118" t="s">
        <v>26</v>
      </c>
      <c r="K110" s="118" t="s">
        <v>26</v>
      </c>
      <c r="L110" s="123" t="s">
        <v>26</v>
      </c>
      <c r="M110" s="123" t="s">
        <v>26</v>
      </c>
      <c r="N110" s="33" t="s">
        <v>26</v>
      </c>
      <c r="O110" s="118" t="s">
        <v>26</v>
      </c>
      <c r="P110" s="123" t="s">
        <v>26</v>
      </c>
      <c r="Q110" s="118" t="s">
        <v>26</v>
      </c>
      <c r="R110" s="147" t="str">
        <f t="shared" si="320"/>
        <v>нд</v>
      </c>
      <c r="S110" s="147" t="str">
        <f t="shared" si="321"/>
        <v>нд</v>
      </c>
      <c r="T110" s="150" t="str">
        <f t="shared" si="322"/>
        <v>нд</v>
      </c>
      <c r="U110" s="149" t="str">
        <f t="shared" si="324"/>
        <v>нд</v>
      </c>
      <c r="V110" s="157"/>
    </row>
    <row r="111" spans="1:22" ht="31.5">
      <c r="A111" s="34" t="s">
        <v>260</v>
      </c>
      <c r="B111" s="66" t="s">
        <v>433</v>
      </c>
      <c r="C111" s="36" t="s">
        <v>89</v>
      </c>
      <c r="D111" s="33" t="s">
        <v>26</v>
      </c>
      <c r="E111" s="8">
        <v>0.52400000000000002</v>
      </c>
      <c r="F111" s="33" t="s">
        <v>26</v>
      </c>
      <c r="G111" s="33" t="s">
        <v>26</v>
      </c>
      <c r="H111" s="32" t="str">
        <f t="shared" si="323"/>
        <v>нд</v>
      </c>
      <c r="I111" s="32" t="str">
        <f t="shared" si="323"/>
        <v>нд</v>
      </c>
      <c r="J111" s="33" t="s">
        <v>26</v>
      </c>
      <c r="K111" s="33" t="s">
        <v>26</v>
      </c>
      <c r="L111" s="89" t="s">
        <v>26</v>
      </c>
      <c r="M111" s="89" t="s">
        <v>26</v>
      </c>
      <c r="N111" s="33" t="s">
        <v>26</v>
      </c>
      <c r="O111" s="33" t="s">
        <v>26</v>
      </c>
      <c r="P111" s="123" t="s">
        <v>26</v>
      </c>
      <c r="Q111" s="118" t="s">
        <v>26</v>
      </c>
      <c r="R111" s="147" t="str">
        <f t="shared" si="320"/>
        <v>нд</v>
      </c>
      <c r="S111" s="147" t="str">
        <f t="shared" si="321"/>
        <v>нд</v>
      </c>
      <c r="T111" s="150" t="str">
        <f t="shared" si="322"/>
        <v>нд</v>
      </c>
      <c r="U111" s="149" t="str">
        <f t="shared" si="324"/>
        <v>нд</v>
      </c>
      <c r="V111" s="157"/>
    </row>
    <row r="112" spans="1:22" ht="31.5">
      <c r="A112" s="34" t="s">
        <v>261</v>
      </c>
      <c r="B112" s="66" t="s">
        <v>434</v>
      </c>
      <c r="C112" s="36" t="s">
        <v>90</v>
      </c>
      <c r="D112" s="33" t="s">
        <v>26</v>
      </c>
      <c r="E112" s="8" t="s">
        <v>26</v>
      </c>
      <c r="F112" s="33" t="s">
        <v>26</v>
      </c>
      <c r="G112" s="33" t="s">
        <v>26</v>
      </c>
      <c r="H112" s="32" t="str">
        <f t="shared" si="323"/>
        <v>нд</v>
      </c>
      <c r="I112" s="32" t="str">
        <f t="shared" si="323"/>
        <v>нд</v>
      </c>
      <c r="J112" s="33" t="s">
        <v>26</v>
      </c>
      <c r="K112" s="33" t="s">
        <v>26</v>
      </c>
      <c r="L112" s="89" t="s">
        <v>26</v>
      </c>
      <c r="M112" s="89" t="s">
        <v>26</v>
      </c>
      <c r="N112" s="33" t="s">
        <v>26</v>
      </c>
      <c r="O112" s="33" t="s">
        <v>26</v>
      </c>
      <c r="P112" s="123" t="s">
        <v>26</v>
      </c>
      <c r="Q112" s="118" t="s">
        <v>26</v>
      </c>
      <c r="R112" s="147" t="str">
        <f t="shared" si="320"/>
        <v>нд</v>
      </c>
      <c r="S112" s="147" t="str">
        <f t="shared" si="321"/>
        <v>нд</v>
      </c>
      <c r="T112" s="150" t="str">
        <f t="shared" si="322"/>
        <v>нд</v>
      </c>
      <c r="U112" s="149" t="str">
        <f t="shared" si="324"/>
        <v>нд</v>
      </c>
      <c r="V112" s="157"/>
    </row>
    <row r="113" spans="1:22" ht="31.5">
      <c r="A113" s="34" t="s">
        <v>262</v>
      </c>
      <c r="B113" s="66" t="s">
        <v>435</v>
      </c>
      <c r="C113" s="36" t="s">
        <v>91</v>
      </c>
      <c r="D113" s="33" t="s">
        <v>26</v>
      </c>
      <c r="E113" s="8" t="s">
        <v>26</v>
      </c>
      <c r="F113" s="33" t="s">
        <v>26</v>
      </c>
      <c r="G113" s="33" t="s">
        <v>26</v>
      </c>
      <c r="H113" s="32" t="str">
        <f t="shared" si="323"/>
        <v>нд</v>
      </c>
      <c r="I113" s="32" t="str">
        <f t="shared" si="323"/>
        <v>нд</v>
      </c>
      <c r="J113" s="33" t="s">
        <v>26</v>
      </c>
      <c r="K113" s="33" t="s">
        <v>26</v>
      </c>
      <c r="L113" s="89" t="s">
        <v>26</v>
      </c>
      <c r="M113" s="89" t="s">
        <v>26</v>
      </c>
      <c r="N113" s="33" t="s">
        <v>26</v>
      </c>
      <c r="O113" s="33" t="s">
        <v>26</v>
      </c>
      <c r="P113" s="123" t="s">
        <v>26</v>
      </c>
      <c r="Q113" s="118" t="s">
        <v>26</v>
      </c>
      <c r="R113" s="147" t="str">
        <f t="shared" si="320"/>
        <v>нд</v>
      </c>
      <c r="S113" s="147" t="str">
        <f t="shared" si="321"/>
        <v>нд</v>
      </c>
      <c r="T113" s="150" t="str">
        <f t="shared" si="322"/>
        <v>нд</v>
      </c>
      <c r="U113" s="149" t="str">
        <f t="shared" si="324"/>
        <v>нд</v>
      </c>
      <c r="V113" s="157"/>
    </row>
    <row r="114" spans="1:22" ht="31.5">
      <c r="A114" s="34" t="s">
        <v>263</v>
      </c>
      <c r="B114" s="66" t="s">
        <v>436</v>
      </c>
      <c r="C114" s="36" t="s">
        <v>92</v>
      </c>
      <c r="D114" s="33" t="s">
        <v>26</v>
      </c>
      <c r="E114" s="8" t="s">
        <v>26</v>
      </c>
      <c r="F114" s="33" t="s">
        <v>26</v>
      </c>
      <c r="G114" s="33" t="s">
        <v>26</v>
      </c>
      <c r="H114" s="32" t="str">
        <f t="shared" si="323"/>
        <v>нд</v>
      </c>
      <c r="I114" s="32" t="str">
        <f t="shared" si="323"/>
        <v>нд</v>
      </c>
      <c r="J114" s="33" t="s">
        <v>26</v>
      </c>
      <c r="K114" s="33" t="s">
        <v>26</v>
      </c>
      <c r="L114" s="89" t="s">
        <v>26</v>
      </c>
      <c r="M114" s="89" t="s">
        <v>26</v>
      </c>
      <c r="N114" s="33" t="s">
        <v>26</v>
      </c>
      <c r="O114" s="33" t="s">
        <v>26</v>
      </c>
      <c r="P114" s="123" t="s">
        <v>26</v>
      </c>
      <c r="Q114" s="118" t="s">
        <v>26</v>
      </c>
      <c r="R114" s="147" t="str">
        <f t="shared" si="320"/>
        <v>нд</v>
      </c>
      <c r="S114" s="147" t="str">
        <f t="shared" si="321"/>
        <v>нд</v>
      </c>
      <c r="T114" s="150" t="str">
        <f t="shared" si="322"/>
        <v>нд</v>
      </c>
      <c r="U114" s="149" t="str">
        <f t="shared" si="324"/>
        <v>нд</v>
      </c>
      <c r="V114" s="157"/>
    </row>
    <row r="115" spans="1:22" ht="31.5">
      <c r="A115" s="34" t="s">
        <v>264</v>
      </c>
      <c r="B115" s="66" t="s">
        <v>437</v>
      </c>
      <c r="C115" s="36" t="s">
        <v>93</v>
      </c>
      <c r="D115" s="33" t="s">
        <v>26</v>
      </c>
      <c r="E115" s="8" t="s">
        <v>26</v>
      </c>
      <c r="F115" s="33" t="s">
        <v>26</v>
      </c>
      <c r="G115" s="33" t="s">
        <v>26</v>
      </c>
      <c r="H115" s="32" t="str">
        <f t="shared" si="323"/>
        <v>нд</v>
      </c>
      <c r="I115" s="32" t="str">
        <f t="shared" si="323"/>
        <v>нд</v>
      </c>
      <c r="J115" s="33" t="s">
        <v>26</v>
      </c>
      <c r="K115" s="33" t="s">
        <v>26</v>
      </c>
      <c r="L115" s="89" t="s">
        <v>26</v>
      </c>
      <c r="M115" s="89" t="s">
        <v>26</v>
      </c>
      <c r="N115" s="33" t="s">
        <v>26</v>
      </c>
      <c r="O115" s="33" t="s">
        <v>26</v>
      </c>
      <c r="P115" s="123" t="s">
        <v>26</v>
      </c>
      <c r="Q115" s="118" t="s">
        <v>26</v>
      </c>
      <c r="R115" s="147" t="str">
        <f t="shared" si="320"/>
        <v>нд</v>
      </c>
      <c r="S115" s="147" t="str">
        <f t="shared" si="321"/>
        <v>нд</v>
      </c>
      <c r="T115" s="150" t="str">
        <f t="shared" si="322"/>
        <v>нд</v>
      </c>
      <c r="U115" s="149" t="str">
        <f t="shared" si="324"/>
        <v>нд</v>
      </c>
      <c r="V115" s="157"/>
    </row>
    <row r="116" spans="1:22" ht="31.5">
      <c r="A116" s="34" t="s">
        <v>265</v>
      </c>
      <c r="B116" s="68" t="s">
        <v>438</v>
      </c>
      <c r="C116" s="36" t="s">
        <v>94</v>
      </c>
      <c r="D116" s="33" t="s">
        <v>26</v>
      </c>
      <c r="E116" s="8">
        <v>0.24200000000000002</v>
      </c>
      <c r="F116" s="118" t="s">
        <v>26</v>
      </c>
      <c r="G116" s="33" t="s">
        <v>26</v>
      </c>
      <c r="H116" s="32" t="str">
        <f t="shared" si="323"/>
        <v>нд</v>
      </c>
      <c r="I116" s="32" t="str">
        <f t="shared" si="323"/>
        <v>нд</v>
      </c>
      <c r="J116" s="118" t="s">
        <v>26</v>
      </c>
      <c r="K116" s="118" t="s">
        <v>26</v>
      </c>
      <c r="L116" s="123" t="s">
        <v>26</v>
      </c>
      <c r="M116" s="123" t="s">
        <v>26</v>
      </c>
      <c r="N116" s="33" t="s">
        <v>26</v>
      </c>
      <c r="O116" s="118" t="s">
        <v>26</v>
      </c>
      <c r="P116" s="123" t="s">
        <v>26</v>
      </c>
      <c r="Q116" s="118" t="s">
        <v>26</v>
      </c>
      <c r="R116" s="147" t="str">
        <f t="shared" si="320"/>
        <v>нд</v>
      </c>
      <c r="S116" s="147" t="str">
        <f t="shared" si="321"/>
        <v>нд</v>
      </c>
      <c r="T116" s="150" t="str">
        <f t="shared" si="322"/>
        <v>нд</v>
      </c>
      <c r="U116" s="149" t="str">
        <f t="shared" si="324"/>
        <v>нд</v>
      </c>
      <c r="V116" s="157"/>
    </row>
    <row r="117" spans="1:22" ht="31.5">
      <c r="A117" s="34" t="s">
        <v>266</v>
      </c>
      <c r="B117" s="68" t="s">
        <v>439</v>
      </c>
      <c r="C117" s="36" t="s">
        <v>95</v>
      </c>
      <c r="D117" s="33" t="s">
        <v>26</v>
      </c>
      <c r="E117" s="8">
        <v>0.27100000000000002</v>
      </c>
      <c r="F117" s="118" t="s">
        <v>26</v>
      </c>
      <c r="G117" s="33" t="s">
        <v>26</v>
      </c>
      <c r="H117" s="32" t="str">
        <f t="shared" si="323"/>
        <v>нд</v>
      </c>
      <c r="I117" s="32" t="str">
        <f t="shared" si="323"/>
        <v>нд</v>
      </c>
      <c r="J117" s="118" t="s">
        <v>26</v>
      </c>
      <c r="K117" s="118" t="s">
        <v>26</v>
      </c>
      <c r="L117" s="123" t="s">
        <v>26</v>
      </c>
      <c r="M117" s="123" t="s">
        <v>26</v>
      </c>
      <c r="N117" s="33" t="s">
        <v>26</v>
      </c>
      <c r="O117" s="118" t="s">
        <v>26</v>
      </c>
      <c r="P117" s="123" t="s">
        <v>26</v>
      </c>
      <c r="Q117" s="118" t="s">
        <v>26</v>
      </c>
      <c r="R117" s="147" t="str">
        <f t="shared" si="320"/>
        <v>нд</v>
      </c>
      <c r="S117" s="147" t="str">
        <f t="shared" si="321"/>
        <v>нд</v>
      </c>
      <c r="T117" s="150" t="str">
        <f t="shared" si="322"/>
        <v>нд</v>
      </c>
      <c r="U117" s="149" t="str">
        <f t="shared" si="324"/>
        <v>нд</v>
      </c>
      <c r="V117" s="157"/>
    </row>
    <row r="118" spans="1:22" ht="47.25">
      <c r="A118" s="34" t="s">
        <v>267</v>
      </c>
      <c r="B118" s="68" t="s">
        <v>440</v>
      </c>
      <c r="C118" s="32" t="s">
        <v>96</v>
      </c>
      <c r="D118" s="33" t="s">
        <v>26</v>
      </c>
      <c r="E118" s="8">
        <v>0.38000000000000006</v>
      </c>
      <c r="F118" s="33" t="s">
        <v>26</v>
      </c>
      <c r="G118" s="33">
        <v>0.38000000000000006</v>
      </c>
      <c r="H118" s="32">
        <f t="shared" si="323"/>
        <v>0.38000000000000006</v>
      </c>
      <c r="I118" s="32">
        <f t="shared" si="323"/>
        <v>0.28299999999999997</v>
      </c>
      <c r="J118" s="33" t="s">
        <v>26</v>
      </c>
      <c r="K118" s="33" t="s">
        <v>26</v>
      </c>
      <c r="L118" s="123" t="s">
        <v>26</v>
      </c>
      <c r="M118" s="123" t="s">
        <v>26</v>
      </c>
      <c r="N118" s="33">
        <v>0.38000000000000006</v>
      </c>
      <c r="O118" s="33" t="s">
        <v>26</v>
      </c>
      <c r="P118" s="123" t="s">
        <v>26</v>
      </c>
      <c r="Q118" s="142">
        <v>0.28299999999999997</v>
      </c>
      <c r="R118" s="147" t="str">
        <f t="shared" si="320"/>
        <v>нд</v>
      </c>
      <c r="S118" s="147" t="s">
        <v>26</v>
      </c>
      <c r="T118" s="150">
        <f t="shared" si="322"/>
        <v>-9.7000000000000086E-2</v>
      </c>
      <c r="U118" s="149">
        <f t="shared" si="324"/>
        <v>-25.53</v>
      </c>
      <c r="V118" s="155" t="s">
        <v>464</v>
      </c>
    </row>
    <row r="119" spans="1:22" ht="47.25">
      <c r="A119" s="34" t="s">
        <v>268</v>
      </c>
      <c r="B119" s="68" t="s">
        <v>441</v>
      </c>
      <c r="C119" s="32" t="s">
        <v>97</v>
      </c>
      <c r="D119" s="33" t="s">
        <v>26</v>
      </c>
      <c r="E119" s="8">
        <v>0.38000000000000006</v>
      </c>
      <c r="F119" s="33" t="s">
        <v>26</v>
      </c>
      <c r="G119" s="33">
        <v>0.38000000000000006</v>
      </c>
      <c r="H119" s="32">
        <f t="shared" si="323"/>
        <v>0.38000000000000006</v>
      </c>
      <c r="I119" s="32">
        <f t="shared" si="323"/>
        <v>0.28299999999999997</v>
      </c>
      <c r="J119" s="33" t="s">
        <v>26</v>
      </c>
      <c r="K119" s="33" t="s">
        <v>26</v>
      </c>
      <c r="L119" s="123" t="s">
        <v>26</v>
      </c>
      <c r="M119" s="123" t="s">
        <v>26</v>
      </c>
      <c r="N119" s="33">
        <v>0.38000000000000006</v>
      </c>
      <c r="O119" s="33" t="s">
        <v>26</v>
      </c>
      <c r="P119" s="123" t="s">
        <v>26</v>
      </c>
      <c r="Q119" s="142">
        <v>0.28299999999999997</v>
      </c>
      <c r="R119" s="147" t="str">
        <f t="shared" si="320"/>
        <v>нд</v>
      </c>
      <c r="S119" s="147" t="s">
        <v>26</v>
      </c>
      <c r="T119" s="150">
        <f t="shared" si="322"/>
        <v>-9.7000000000000086E-2</v>
      </c>
      <c r="U119" s="149">
        <f t="shared" si="324"/>
        <v>-25.53</v>
      </c>
      <c r="V119" s="155" t="s">
        <v>464</v>
      </c>
    </row>
    <row r="120" spans="1:22" ht="31.5">
      <c r="A120" s="34" t="s">
        <v>269</v>
      </c>
      <c r="B120" s="66" t="s">
        <v>442</v>
      </c>
      <c r="C120" s="36" t="s">
        <v>98</v>
      </c>
      <c r="D120" s="33" t="s">
        <v>26</v>
      </c>
      <c r="E120" s="8">
        <v>0.246</v>
      </c>
      <c r="F120" s="33" t="s">
        <v>26</v>
      </c>
      <c r="G120" s="33" t="s">
        <v>26</v>
      </c>
      <c r="H120" s="32" t="str">
        <f t="shared" si="323"/>
        <v>нд</v>
      </c>
      <c r="I120" s="32" t="str">
        <f t="shared" si="323"/>
        <v>нд</v>
      </c>
      <c r="J120" s="33" t="s">
        <v>26</v>
      </c>
      <c r="K120" s="33" t="s">
        <v>26</v>
      </c>
      <c r="L120" s="89" t="s">
        <v>26</v>
      </c>
      <c r="M120" s="89" t="s">
        <v>26</v>
      </c>
      <c r="N120" s="33" t="s">
        <v>26</v>
      </c>
      <c r="O120" s="33" t="s">
        <v>26</v>
      </c>
      <c r="P120" s="33" t="s">
        <v>26</v>
      </c>
      <c r="Q120" s="118" t="s">
        <v>26</v>
      </c>
      <c r="R120" s="147" t="str">
        <f t="shared" si="320"/>
        <v>нд</v>
      </c>
      <c r="S120" s="147" t="str">
        <f t="shared" si="321"/>
        <v>нд</v>
      </c>
      <c r="T120" s="150" t="str">
        <f t="shared" si="322"/>
        <v>нд</v>
      </c>
      <c r="U120" s="149" t="str">
        <f t="shared" si="324"/>
        <v>нд</v>
      </c>
      <c r="V120" s="157"/>
    </row>
    <row r="121" spans="1:22" ht="31.5">
      <c r="A121" s="34" t="s">
        <v>270</v>
      </c>
      <c r="B121" s="66" t="s">
        <v>443</v>
      </c>
      <c r="C121" s="36" t="s">
        <v>99</v>
      </c>
      <c r="D121" s="33" t="s">
        <v>26</v>
      </c>
      <c r="E121" s="8">
        <v>0.51500000000000001</v>
      </c>
      <c r="F121" s="33" t="s">
        <v>26</v>
      </c>
      <c r="G121" s="33" t="s">
        <v>26</v>
      </c>
      <c r="H121" s="32" t="str">
        <f t="shared" si="323"/>
        <v>нд</v>
      </c>
      <c r="I121" s="32" t="str">
        <f t="shared" si="323"/>
        <v>нд</v>
      </c>
      <c r="J121" s="33" t="s">
        <v>26</v>
      </c>
      <c r="K121" s="33" t="s">
        <v>26</v>
      </c>
      <c r="L121" s="89" t="s">
        <v>26</v>
      </c>
      <c r="M121" s="89" t="s">
        <v>26</v>
      </c>
      <c r="N121" s="33" t="s">
        <v>26</v>
      </c>
      <c r="O121" s="33" t="s">
        <v>26</v>
      </c>
      <c r="P121" s="33" t="s">
        <v>26</v>
      </c>
      <c r="Q121" s="118" t="s">
        <v>26</v>
      </c>
      <c r="R121" s="147" t="str">
        <f t="shared" si="320"/>
        <v>нд</v>
      </c>
      <c r="S121" s="147" t="str">
        <f t="shared" si="321"/>
        <v>нд</v>
      </c>
      <c r="T121" s="150" t="str">
        <f t="shared" si="322"/>
        <v>нд</v>
      </c>
      <c r="U121" s="149" t="str">
        <f t="shared" si="324"/>
        <v>нд</v>
      </c>
      <c r="V121" s="157"/>
    </row>
    <row r="122" spans="1:22" ht="31.5">
      <c r="A122" s="34" t="s">
        <v>271</v>
      </c>
      <c r="B122" s="66" t="s">
        <v>444</v>
      </c>
      <c r="C122" s="36" t="s">
        <v>100</v>
      </c>
      <c r="D122" s="33" t="s">
        <v>26</v>
      </c>
      <c r="E122" s="8" t="s">
        <v>26</v>
      </c>
      <c r="F122" s="33" t="s">
        <v>26</v>
      </c>
      <c r="G122" s="33" t="s">
        <v>26</v>
      </c>
      <c r="H122" s="32" t="str">
        <f t="shared" si="323"/>
        <v>нд</v>
      </c>
      <c r="I122" s="32" t="str">
        <f t="shared" si="323"/>
        <v>нд</v>
      </c>
      <c r="J122" s="33" t="s">
        <v>26</v>
      </c>
      <c r="K122" s="33" t="s">
        <v>26</v>
      </c>
      <c r="L122" s="89" t="s">
        <v>26</v>
      </c>
      <c r="M122" s="89" t="s">
        <v>26</v>
      </c>
      <c r="N122" s="33" t="s">
        <v>26</v>
      </c>
      <c r="O122" s="33" t="s">
        <v>26</v>
      </c>
      <c r="P122" s="33" t="s">
        <v>26</v>
      </c>
      <c r="Q122" s="118" t="s">
        <v>26</v>
      </c>
      <c r="R122" s="147" t="str">
        <f t="shared" si="320"/>
        <v>нд</v>
      </c>
      <c r="S122" s="147" t="str">
        <f t="shared" si="321"/>
        <v>нд</v>
      </c>
      <c r="T122" s="150" t="str">
        <f t="shared" si="322"/>
        <v>нд</v>
      </c>
      <c r="U122" s="149" t="str">
        <f t="shared" si="324"/>
        <v>нд</v>
      </c>
      <c r="V122" s="157"/>
    </row>
    <row r="123" spans="1:22" ht="31.5">
      <c r="A123" s="34" t="s">
        <v>272</v>
      </c>
      <c r="B123" s="66" t="s">
        <v>445</v>
      </c>
      <c r="C123" s="36" t="s">
        <v>273</v>
      </c>
      <c r="D123" s="33" t="s">
        <v>26</v>
      </c>
      <c r="E123" s="8">
        <v>0.253</v>
      </c>
      <c r="F123" s="33" t="s">
        <v>26</v>
      </c>
      <c r="G123" s="33" t="s">
        <v>26</v>
      </c>
      <c r="H123" s="32" t="str">
        <f t="shared" si="323"/>
        <v>нд</v>
      </c>
      <c r="I123" s="32" t="str">
        <f t="shared" si="323"/>
        <v>нд</v>
      </c>
      <c r="J123" s="33" t="s">
        <v>26</v>
      </c>
      <c r="K123" s="33" t="s">
        <v>26</v>
      </c>
      <c r="L123" s="89" t="s">
        <v>26</v>
      </c>
      <c r="M123" s="89" t="s">
        <v>26</v>
      </c>
      <c r="N123" s="33" t="s">
        <v>26</v>
      </c>
      <c r="O123" s="33" t="s">
        <v>26</v>
      </c>
      <c r="P123" s="33" t="s">
        <v>26</v>
      </c>
      <c r="Q123" s="118" t="s">
        <v>26</v>
      </c>
      <c r="R123" s="147" t="str">
        <f t="shared" si="320"/>
        <v>нд</v>
      </c>
      <c r="S123" s="147" t="str">
        <f t="shared" si="321"/>
        <v>нд</v>
      </c>
      <c r="T123" s="150" t="str">
        <f t="shared" si="322"/>
        <v>нд</v>
      </c>
      <c r="U123" s="149" t="str">
        <f t="shared" si="324"/>
        <v>нд</v>
      </c>
      <c r="V123" s="157"/>
    </row>
    <row r="124" spans="1:22" ht="47.25">
      <c r="A124" s="34" t="s">
        <v>274</v>
      </c>
      <c r="B124" s="69" t="s">
        <v>446</v>
      </c>
      <c r="C124" s="36" t="s">
        <v>275</v>
      </c>
      <c r="D124" s="33" t="s">
        <v>26</v>
      </c>
      <c r="E124" s="8">
        <v>0.251</v>
      </c>
      <c r="F124" s="33" t="s">
        <v>26</v>
      </c>
      <c r="G124" s="33" t="s">
        <v>26</v>
      </c>
      <c r="H124" s="32" t="str">
        <f t="shared" si="323"/>
        <v>нд</v>
      </c>
      <c r="I124" s="32" t="str">
        <f t="shared" si="323"/>
        <v>нд</v>
      </c>
      <c r="J124" s="33" t="s">
        <v>26</v>
      </c>
      <c r="K124" s="33" t="s">
        <v>26</v>
      </c>
      <c r="L124" s="89" t="s">
        <v>26</v>
      </c>
      <c r="M124" s="89" t="s">
        <v>26</v>
      </c>
      <c r="N124" s="33" t="s">
        <v>26</v>
      </c>
      <c r="O124" s="33" t="s">
        <v>26</v>
      </c>
      <c r="P124" s="33" t="s">
        <v>26</v>
      </c>
      <c r="Q124" s="118" t="s">
        <v>26</v>
      </c>
      <c r="R124" s="147" t="str">
        <f t="shared" si="320"/>
        <v>нд</v>
      </c>
      <c r="S124" s="147" t="str">
        <f t="shared" si="321"/>
        <v>нд</v>
      </c>
      <c r="T124" s="150" t="str">
        <f t="shared" si="322"/>
        <v>нд</v>
      </c>
      <c r="U124" s="149" t="str">
        <f t="shared" si="324"/>
        <v>нд</v>
      </c>
      <c r="V124" s="157"/>
    </row>
    <row r="125" spans="1:22" ht="31.5">
      <c r="A125" s="34" t="s">
        <v>276</v>
      </c>
      <c r="B125" s="68" t="s">
        <v>429</v>
      </c>
      <c r="C125" s="36" t="s">
        <v>277</v>
      </c>
      <c r="D125" s="33" t="s">
        <v>26</v>
      </c>
      <c r="E125" s="8">
        <v>0.27</v>
      </c>
      <c r="F125" s="33" t="s">
        <v>26</v>
      </c>
      <c r="G125" s="33" t="s">
        <v>26</v>
      </c>
      <c r="H125" s="32" t="str">
        <f t="shared" si="323"/>
        <v>нд</v>
      </c>
      <c r="I125" s="32" t="str">
        <f t="shared" si="323"/>
        <v>нд</v>
      </c>
      <c r="J125" s="33" t="s">
        <v>26</v>
      </c>
      <c r="K125" s="33" t="s">
        <v>26</v>
      </c>
      <c r="L125" s="89" t="s">
        <v>26</v>
      </c>
      <c r="M125" s="89" t="s">
        <v>26</v>
      </c>
      <c r="N125" s="33" t="s">
        <v>26</v>
      </c>
      <c r="O125" s="33" t="s">
        <v>26</v>
      </c>
      <c r="P125" s="33" t="s">
        <v>26</v>
      </c>
      <c r="Q125" s="118" t="s">
        <v>26</v>
      </c>
      <c r="R125" s="147" t="str">
        <f t="shared" si="320"/>
        <v>нд</v>
      </c>
      <c r="S125" s="147" t="str">
        <f t="shared" si="321"/>
        <v>нд</v>
      </c>
      <c r="T125" s="150" t="str">
        <f t="shared" si="322"/>
        <v>нд</v>
      </c>
      <c r="U125" s="149" t="str">
        <f t="shared" si="324"/>
        <v>нд</v>
      </c>
      <c r="V125" s="157"/>
    </row>
    <row r="126" spans="1:22" ht="31.5">
      <c r="A126" s="34" t="s">
        <v>278</v>
      </c>
      <c r="B126" s="66" t="s">
        <v>447</v>
      </c>
      <c r="C126" s="36" t="s">
        <v>279</v>
      </c>
      <c r="D126" s="33" t="s">
        <v>26</v>
      </c>
      <c r="E126" s="8">
        <v>0.251</v>
      </c>
      <c r="F126" s="33" t="s">
        <v>26</v>
      </c>
      <c r="G126" s="33" t="s">
        <v>26</v>
      </c>
      <c r="H126" s="32" t="str">
        <f t="shared" si="323"/>
        <v>нд</v>
      </c>
      <c r="I126" s="32" t="str">
        <f t="shared" si="323"/>
        <v>нд</v>
      </c>
      <c r="J126" s="33" t="s">
        <v>26</v>
      </c>
      <c r="K126" s="33" t="s">
        <v>26</v>
      </c>
      <c r="L126" s="89" t="s">
        <v>26</v>
      </c>
      <c r="M126" s="89" t="s">
        <v>26</v>
      </c>
      <c r="N126" s="33" t="s">
        <v>26</v>
      </c>
      <c r="O126" s="33" t="s">
        <v>26</v>
      </c>
      <c r="P126" s="33" t="s">
        <v>26</v>
      </c>
      <c r="Q126" s="118" t="s">
        <v>26</v>
      </c>
      <c r="R126" s="147" t="str">
        <f t="shared" si="320"/>
        <v>нд</v>
      </c>
      <c r="S126" s="147" t="str">
        <f t="shared" si="321"/>
        <v>нд</v>
      </c>
      <c r="T126" s="150" t="str">
        <f t="shared" si="322"/>
        <v>нд</v>
      </c>
      <c r="U126" s="149" t="str">
        <f t="shared" si="324"/>
        <v>нд</v>
      </c>
      <c r="V126" s="157"/>
    </row>
    <row r="127" spans="1:22" ht="31.5">
      <c r="A127" s="70" t="s">
        <v>448</v>
      </c>
      <c r="B127" s="69" t="s">
        <v>449</v>
      </c>
      <c r="C127" s="71" t="s">
        <v>450</v>
      </c>
      <c r="D127" s="104" t="s">
        <v>26</v>
      </c>
      <c r="E127" s="108">
        <v>1.9339999999999999</v>
      </c>
      <c r="F127" s="104" t="s">
        <v>26</v>
      </c>
      <c r="G127" s="104">
        <v>1.9339999999999999</v>
      </c>
      <c r="H127" s="32">
        <f t="shared" si="323"/>
        <v>1.9339999999999999</v>
      </c>
      <c r="I127" s="32">
        <f t="shared" si="323"/>
        <v>1.762</v>
      </c>
      <c r="J127" s="104" t="s">
        <v>26</v>
      </c>
      <c r="K127" s="104" t="s">
        <v>26</v>
      </c>
      <c r="L127" s="86" t="s">
        <v>26</v>
      </c>
      <c r="M127" s="86" t="s">
        <v>26</v>
      </c>
      <c r="N127" s="104">
        <v>1.9339999999999999</v>
      </c>
      <c r="O127" s="104" t="s">
        <v>26</v>
      </c>
      <c r="P127" s="104" t="s">
        <v>26</v>
      </c>
      <c r="Q127" s="142">
        <v>1.762</v>
      </c>
      <c r="R127" s="147" t="str">
        <f t="shared" si="320"/>
        <v>нд</v>
      </c>
      <c r="S127" s="147" t="s">
        <v>26</v>
      </c>
      <c r="T127" s="150">
        <f t="shared" si="322"/>
        <v>-0.17199999999999993</v>
      </c>
      <c r="U127" s="149">
        <f t="shared" si="324"/>
        <v>-8.89</v>
      </c>
      <c r="V127" s="155" t="s">
        <v>465</v>
      </c>
    </row>
    <row r="128" spans="1:22" ht="47.25">
      <c r="A128" s="55" t="s">
        <v>280</v>
      </c>
      <c r="B128" s="56" t="s">
        <v>281</v>
      </c>
      <c r="C128" s="57" t="s">
        <v>25</v>
      </c>
      <c r="D128" s="100" t="str">
        <f t="shared" ref="D128" si="337">IF(NOT(SUM(D129,D148)=0),SUM(D129,D148),"нд")</f>
        <v>нд</v>
      </c>
      <c r="E128" s="17">
        <f>IF(NOT(SUM(E129,E148)=0),SUM(E129,E148),"нд")</f>
        <v>32.491999999999997</v>
      </c>
      <c r="F128" s="100" t="str">
        <f t="shared" ref="F128:I128" si="338">IF(NOT(SUM(F129,F148)=0),SUM(F129,F148),"нд")</f>
        <v>нд</v>
      </c>
      <c r="G128" s="100">
        <f t="shared" si="338"/>
        <v>16.353999999999999</v>
      </c>
      <c r="H128" s="100">
        <f t="shared" si="338"/>
        <v>9.3790000000000013</v>
      </c>
      <c r="I128" s="100">
        <f t="shared" si="338"/>
        <v>9.9980000000000011</v>
      </c>
      <c r="J128" s="100" t="str">
        <f t="shared" ref="J128:K128" si="339">IF(NOT(SUM(J129,J148)=0),SUM(J129,J148),"нд")</f>
        <v>нд</v>
      </c>
      <c r="K128" s="100">
        <f t="shared" si="339"/>
        <v>0.32700000000000001</v>
      </c>
      <c r="L128" s="100" t="str">
        <f t="shared" ref="L128:M128" si="340">IF(NOT(SUM(L129,L148)=0),SUM(L129,L148),"нд")</f>
        <v>нд</v>
      </c>
      <c r="M128" s="100" t="str">
        <f t="shared" si="340"/>
        <v>нд</v>
      </c>
      <c r="N128" s="100">
        <f t="shared" ref="N128:O128" si="341">IF(NOT(SUM(N129,N148)=0),SUM(N129,N148),"нд")</f>
        <v>9.3790000000000013</v>
      </c>
      <c r="O128" s="100">
        <f t="shared" si="341"/>
        <v>1.583</v>
      </c>
      <c r="P128" s="100" t="str">
        <f t="shared" ref="P128:S128" si="342">IF(NOT(SUM(P129,P148)=0),SUM(P129,P148),"нд")</f>
        <v>нд</v>
      </c>
      <c r="Q128" s="136">
        <f t="shared" si="342"/>
        <v>8.088000000000001</v>
      </c>
      <c r="R128" s="100" t="str">
        <f t="shared" si="342"/>
        <v>нд</v>
      </c>
      <c r="S128" s="100">
        <f t="shared" si="342"/>
        <v>6.9750000000000005</v>
      </c>
      <c r="T128" s="100">
        <f t="shared" ref="T128" si="343">IF(NOT(SUM(T129,T148)=0),SUM(T129,T148),"нд")</f>
        <v>0.61900000000000044</v>
      </c>
      <c r="U128" s="149">
        <f t="shared" si="324"/>
        <v>6.6</v>
      </c>
      <c r="V128" s="157"/>
    </row>
    <row r="129" spans="1:22">
      <c r="A129" s="58" t="s">
        <v>282</v>
      </c>
      <c r="B129" s="59" t="s">
        <v>283</v>
      </c>
      <c r="C129" s="60" t="s">
        <v>25</v>
      </c>
      <c r="D129" s="60" t="str">
        <f t="shared" ref="D129" si="344">IF(NOT(SUM(D130)=0),SUM(D130),"нд")</f>
        <v>нд</v>
      </c>
      <c r="E129" s="13">
        <f t="shared" ref="E129" si="345">IF(NOT(SUM(E130)=0),SUM(E130),"нд")</f>
        <v>32.491999999999997</v>
      </c>
      <c r="F129" s="60" t="str">
        <f t="shared" ref="F129:G129" si="346">IF(NOT(SUM(F130)=0),SUM(F130),"нд")</f>
        <v>нд</v>
      </c>
      <c r="G129" s="60">
        <f t="shared" si="346"/>
        <v>16.353999999999999</v>
      </c>
      <c r="H129" s="124">
        <f t="shared" ref="H129:I129" si="347">IF(NOT(SUM(H130)=0),SUM(H130),"нд")</f>
        <v>9.3790000000000013</v>
      </c>
      <c r="I129" s="124">
        <f t="shared" si="347"/>
        <v>9.9980000000000011</v>
      </c>
      <c r="J129" s="60" t="str">
        <f t="shared" ref="J129" si="348">IF(NOT(SUM(J130)=0),SUM(J130),"нд")</f>
        <v>нд</v>
      </c>
      <c r="K129" s="60">
        <f t="shared" ref="K129" si="349">IF(NOT(SUM(K130)=0),SUM(K130),"нд")</f>
        <v>0.32700000000000001</v>
      </c>
      <c r="L129" s="124" t="str">
        <f t="shared" ref="L129:M129" si="350">IF(NOT(SUM(L130)=0),SUM(L130),"нд")</f>
        <v>нд</v>
      </c>
      <c r="M129" s="124" t="str">
        <f t="shared" si="350"/>
        <v>нд</v>
      </c>
      <c r="N129" s="60">
        <f t="shared" ref="N129" si="351">IF(NOT(SUM(N130)=0),SUM(N130),"нд")</f>
        <v>9.3790000000000013</v>
      </c>
      <c r="O129" s="60">
        <f t="shared" ref="O129:T129" si="352">IF(NOT(SUM(O130)=0),SUM(O130),"нд")</f>
        <v>1.583</v>
      </c>
      <c r="P129" s="60" t="str">
        <f t="shared" ref="P129" si="353">IF(NOT(SUM(P130)=0),SUM(P130),"нд")</f>
        <v>нд</v>
      </c>
      <c r="Q129" s="137">
        <f t="shared" si="352"/>
        <v>8.088000000000001</v>
      </c>
      <c r="R129" s="60" t="str">
        <f t="shared" si="352"/>
        <v>нд</v>
      </c>
      <c r="S129" s="60">
        <f t="shared" si="352"/>
        <v>6.9750000000000005</v>
      </c>
      <c r="T129" s="60">
        <f t="shared" si="352"/>
        <v>0.61900000000000044</v>
      </c>
      <c r="U129" s="149">
        <f t="shared" si="324"/>
        <v>6.6</v>
      </c>
      <c r="V129" s="157"/>
    </row>
    <row r="130" spans="1:22">
      <c r="A130" s="43" t="s">
        <v>284</v>
      </c>
      <c r="B130" s="44" t="s">
        <v>31</v>
      </c>
      <c r="C130" s="72" t="s">
        <v>25</v>
      </c>
      <c r="D130" s="45" t="str">
        <f t="shared" ref="D130" si="354">IF(NOT(SUM(D131:D147)=0),SUM(D131:D147),"нд")</f>
        <v>нд</v>
      </c>
      <c r="E130" s="5">
        <f t="shared" ref="E130" si="355">IF(NOT(SUM(E131:E147)=0),SUM(E131:E147),"нд")</f>
        <v>32.491999999999997</v>
      </c>
      <c r="F130" s="45" t="str">
        <f t="shared" ref="F130:G130" si="356">IF(NOT(SUM(F131:F147)=0),SUM(F131:F147),"нд")</f>
        <v>нд</v>
      </c>
      <c r="G130" s="45">
        <f t="shared" si="356"/>
        <v>16.353999999999999</v>
      </c>
      <c r="H130" s="45">
        <f t="shared" ref="H130:I130" si="357">IF(NOT(SUM(H131:H147)=0),SUM(H131:H147),"нд")</f>
        <v>9.3790000000000013</v>
      </c>
      <c r="I130" s="45">
        <f t="shared" si="357"/>
        <v>9.9980000000000011</v>
      </c>
      <c r="J130" s="45" t="str">
        <f t="shared" ref="J130" si="358">IF(NOT(SUM(J131:J147)=0),SUM(J131:J147),"нд")</f>
        <v>нд</v>
      </c>
      <c r="K130" s="45">
        <f t="shared" ref="K130" si="359">IF(NOT(SUM(K131:K147)=0),SUM(K131:K147),"нд")</f>
        <v>0.32700000000000001</v>
      </c>
      <c r="L130" s="97" t="str">
        <f t="shared" ref="L130:M130" si="360">IF(NOT(SUM(L131:L147)=0),SUM(L131:L147),"нд")</f>
        <v>нд</v>
      </c>
      <c r="M130" s="97" t="str">
        <f t="shared" si="360"/>
        <v>нд</v>
      </c>
      <c r="N130" s="45">
        <f t="shared" ref="N130" si="361">IF(NOT(SUM(N131:N147)=0),SUM(N131:N147),"нд")</f>
        <v>9.3790000000000013</v>
      </c>
      <c r="O130" s="45">
        <f t="shared" ref="O130" si="362">IF(NOT(SUM(O131:O147)=0),SUM(O131:O147),"нд")</f>
        <v>1.583</v>
      </c>
      <c r="P130" s="45" t="str">
        <f t="shared" ref="P130" si="363">IF(NOT(SUM(P131:P147)=0),SUM(P131:P147),"нд")</f>
        <v>нд</v>
      </c>
      <c r="Q130" s="140">
        <f t="shared" ref="Q130:S130" si="364">IF(NOT(SUM(Q131:Q147)=0),SUM(Q131:Q147),"нд")</f>
        <v>8.088000000000001</v>
      </c>
      <c r="R130" s="45" t="str">
        <f t="shared" si="364"/>
        <v>нд</v>
      </c>
      <c r="S130" s="45">
        <f t="shared" si="364"/>
        <v>6.9750000000000005</v>
      </c>
      <c r="T130" s="45">
        <f t="shared" ref="T130" si="365">IF(NOT(SUM(T131:T147)=0),SUM(T131:T147),"нд")</f>
        <v>0.61900000000000044</v>
      </c>
      <c r="U130" s="149">
        <f t="shared" si="324"/>
        <v>6.6</v>
      </c>
      <c r="V130" s="157"/>
    </row>
    <row r="131" spans="1:22" ht="31.5">
      <c r="A131" s="34" t="s">
        <v>285</v>
      </c>
      <c r="B131" s="35" t="s">
        <v>32</v>
      </c>
      <c r="C131" s="36" t="s">
        <v>33</v>
      </c>
      <c r="D131" s="32" t="s">
        <v>26</v>
      </c>
      <c r="E131" s="8" t="s">
        <v>26</v>
      </c>
      <c r="F131" s="32" t="s">
        <v>26</v>
      </c>
      <c r="G131" s="32" t="s">
        <v>26</v>
      </c>
      <c r="H131" s="32" t="str">
        <f t="shared" si="323"/>
        <v>нд</v>
      </c>
      <c r="I131" s="32" t="str">
        <f t="shared" si="323"/>
        <v>нд</v>
      </c>
      <c r="J131" s="32" t="s">
        <v>26</v>
      </c>
      <c r="K131" s="32" t="s">
        <v>26</v>
      </c>
      <c r="L131" s="32" t="s">
        <v>26</v>
      </c>
      <c r="M131" s="32" t="s">
        <v>26</v>
      </c>
      <c r="N131" s="32" t="s">
        <v>26</v>
      </c>
      <c r="O131" s="32" t="s">
        <v>26</v>
      </c>
      <c r="P131" s="32" t="s">
        <v>26</v>
      </c>
      <c r="Q131" s="119" t="s">
        <v>26</v>
      </c>
      <c r="R131" s="147" t="str">
        <f t="shared" ref="R131:R149" si="366">IF(NOT(OR(F131="нд",I131="нд")),F131-I131,F131)</f>
        <v>нд</v>
      </c>
      <c r="S131" s="147" t="str">
        <f t="shared" ref="S131:S149" si="367">IF(NOT(OR(G131="нд",I131="нд")),G131-I131,G131)</f>
        <v>нд</v>
      </c>
      <c r="T131" s="150" t="str">
        <f t="shared" ref="T131:T149" si="368">IF(SUM(I131)-SUM(H131)=0,"нд",SUM(I131)-SUM(H131))</f>
        <v>нд</v>
      </c>
      <c r="U131" s="149" t="str">
        <f t="shared" si="324"/>
        <v>нд</v>
      </c>
      <c r="V131" s="157"/>
    </row>
    <row r="132" spans="1:22" ht="31.5">
      <c r="A132" s="34" t="s">
        <v>286</v>
      </c>
      <c r="B132" s="35" t="s">
        <v>34</v>
      </c>
      <c r="C132" s="36" t="s">
        <v>35</v>
      </c>
      <c r="D132" s="32" t="s">
        <v>26</v>
      </c>
      <c r="E132" s="8" t="s">
        <v>26</v>
      </c>
      <c r="F132" s="32" t="s">
        <v>26</v>
      </c>
      <c r="G132" s="32" t="s">
        <v>26</v>
      </c>
      <c r="H132" s="32" t="str">
        <f t="shared" si="323"/>
        <v>нд</v>
      </c>
      <c r="I132" s="32" t="str">
        <f t="shared" si="323"/>
        <v>нд</v>
      </c>
      <c r="J132" s="32" t="s">
        <v>26</v>
      </c>
      <c r="K132" s="32" t="s">
        <v>26</v>
      </c>
      <c r="L132" s="32" t="s">
        <v>26</v>
      </c>
      <c r="M132" s="32" t="s">
        <v>26</v>
      </c>
      <c r="N132" s="32" t="s">
        <v>26</v>
      </c>
      <c r="O132" s="32" t="s">
        <v>26</v>
      </c>
      <c r="P132" s="32" t="s">
        <v>26</v>
      </c>
      <c r="Q132" s="119" t="s">
        <v>26</v>
      </c>
      <c r="R132" s="147" t="str">
        <f t="shared" si="366"/>
        <v>нд</v>
      </c>
      <c r="S132" s="147" t="str">
        <f t="shared" si="367"/>
        <v>нд</v>
      </c>
      <c r="T132" s="150" t="str">
        <f t="shared" si="368"/>
        <v>нд</v>
      </c>
      <c r="U132" s="149" t="str">
        <f t="shared" si="324"/>
        <v>нд</v>
      </c>
      <c r="V132" s="157"/>
    </row>
    <row r="133" spans="1:22" ht="31.5">
      <c r="A133" s="34" t="s">
        <v>287</v>
      </c>
      <c r="B133" s="35" t="s">
        <v>36</v>
      </c>
      <c r="C133" s="36" t="s">
        <v>37</v>
      </c>
      <c r="D133" s="32" t="s">
        <v>26</v>
      </c>
      <c r="E133" s="8" t="s">
        <v>26</v>
      </c>
      <c r="F133" s="119" t="s">
        <v>26</v>
      </c>
      <c r="G133" s="32" t="s">
        <v>26</v>
      </c>
      <c r="H133" s="32" t="str">
        <f t="shared" si="323"/>
        <v>нд</v>
      </c>
      <c r="I133" s="32" t="str">
        <f t="shared" si="323"/>
        <v>нд</v>
      </c>
      <c r="J133" s="119" t="s">
        <v>26</v>
      </c>
      <c r="K133" s="119" t="s">
        <v>26</v>
      </c>
      <c r="L133" s="125" t="s">
        <v>26</v>
      </c>
      <c r="M133" s="125" t="s">
        <v>26</v>
      </c>
      <c r="N133" s="32" t="s">
        <v>26</v>
      </c>
      <c r="O133" s="119" t="s">
        <v>26</v>
      </c>
      <c r="P133" s="125" t="s">
        <v>26</v>
      </c>
      <c r="Q133" s="119" t="s">
        <v>26</v>
      </c>
      <c r="R133" s="147" t="str">
        <f t="shared" si="366"/>
        <v>нд</v>
      </c>
      <c r="S133" s="147" t="str">
        <f t="shared" si="367"/>
        <v>нд</v>
      </c>
      <c r="T133" s="150" t="str">
        <f t="shared" si="368"/>
        <v>нд</v>
      </c>
      <c r="U133" s="149" t="str">
        <f t="shared" si="324"/>
        <v>нд</v>
      </c>
      <c r="V133" s="157"/>
    </row>
    <row r="134" spans="1:22">
      <c r="A134" s="34" t="s">
        <v>288</v>
      </c>
      <c r="B134" s="35" t="s">
        <v>38</v>
      </c>
      <c r="C134" s="32" t="s">
        <v>39</v>
      </c>
      <c r="D134" s="33" t="s">
        <v>26</v>
      </c>
      <c r="E134" s="109" t="s">
        <v>26</v>
      </c>
      <c r="F134" s="33" t="s">
        <v>26</v>
      </c>
      <c r="G134" s="33" t="s">
        <v>26</v>
      </c>
      <c r="H134" s="32" t="str">
        <f t="shared" si="323"/>
        <v>нд</v>
      </c>
      <c r="I134" s="32" t="str">
        <f t="shared" si="323"/>
        <v>нд</v>
      </c>
      <c r="J134" s="33" t="s">
        <v>26</v>
      </c>
      <c r="K134" s="33" t="s">
        <v>26</v>
      </c>
      <c r="L134" s="123" t="s">
        <v>26</v>
      </c>
      <c r="M134" s="123" t="s">
        <v>26</v>
      </c>
      <c r="N134" s="33" t="s">
        <v>26</v>
      </c>
      <c r="O134" s="33" t="s">
        <v>26</v>
      </c>
      <c r="P134" s="123" t="s">
        <v>26</v>
      </c>
      <c r="Q134" s="118" t="s">
        <v>26</v>
      </c>
      <c r="R134" s="147" t="str">
        <f t="shared" si="366"/>
        <v>нд</v>
      </c>
      <c r="S134" s="147" t="str">
        <f t="shared" si="367"/>
        <v>нд</v>
      </c>
      <c r="T134" s="150" t="str">
        <f t="shared" si="368"/>
        <v>нд</v>
      </c>
      <c r="U134" s="149" t="str">
        <f t="shared" si="324"/>
        <v>нд</v>
      </c>
      <c r="V134" s="157"/>
    </row>
    <row r="135" spans="1:22">
      <c r="A135" s="34" t="s">
        <v>289</v>
      </c>
      <c r="B135" s="35" t="s">
        <v>40</v>
      </c>
      <c r="C135" s="32" t="s">
        <v>41</v>
      </c>
      <c r="D135" s="33" t="s">
        <v>26</v>
      </c>
      <c r="E135" s="109" t="s">
        <v>26</v>
      </c>
      <c r="F135" s="33" t="s">
        <v>26</v>
      </c>
      <c r="G135" s="33" t="s">
        <v>26</v>
      </c>
      <c r="H135" s="32" t="str">
        <f t="shared" si="323"/>
        <v>нд</v>
      </c>
      <c r="I135" s="32" t="str">
        <f t="shared" si="323"/>
        <v>нд</v>
      </c>
      <c r="J135" s="33" t="s">
        <v>26</v>
      </c>
      <c r="K135" s="33" t="s">
        <v>26</v>
      </c>
      <c r="L135" s="123" t="s">
        <v>26</v>
      </c>
      <c r="M135" s="123" t="s">
        <v>26</v>
      </c>
      <c r="N135" s="33" t="s">
        <v>26</v>
      </c>
      <c r="O135" s="33" t="s">
        <v>26</v>
      </c>
      <c r="P135" s="123" t="s">
        <v>26</v>
      </c>
      <c r="Q135" s="118" t="s">
        <v>26</v>
      </c>
      <c r="R135" s="147" t="str">
        <f t="shared" si="366"/>
        <v>нд</v>
      </c>
      <c r="S135" s="147" t="str">
        <f t="shared" si="367"/>
        <v>нд</v>
      </c>
      <c r="T135" s="150" t="str">
        <f t="shared" si="368"/>
        <v>нд</v>
      </c>
      <c r="U135" s="149" t="str">
        <f t="shared" si="324"/>
        <v>нд</v>
      </c>
      <c r="V135" s="157"/>
    </row>
    <row r="136" spans="1:22">
      <c r="A136" s="34" t="s">
        <v>290</v>
      </c>
      <c r="B136" s="35" t="s">
        <v>42</v>
      </c>
      <c r="C136" s="32" t="s">
        <v>43</v>
      </c>
      <c r="D136" s="33" t="s">
        <v>26</v>
      </c>
      <c r="E136" s="109" t="s">
        <v>26</v>
      </c>
      <c r="F136" s="33" t="s">
        <v>26</v>
      </c>
      <c r="G136" s="33" t="s">
        <v>26</v>
      </c>
      <c r="H136" s="32" t="str">
        <f t="shared" si="323"/>
        <v>нд</v>
      </c>
      <c r="I136" s="32" t="str">
        <f t="shared" si="323"/>
        <v>нд</v>
      </c>
      <c r="J136" s="33" t="s">
        <v>26</v>
      </c>
      <c r="K136" s="33" t="s">
        <v>26</v>
      </c>
      <c r="L136" s="123" t="s">
        <v>26</v>
      </c>
      <c r="M136" s="123" t="s">
        <v>26</v>
      </c>
      <c r="N136" s="33" t="s">
        <v>26</v>
      </c>
      <c r="O136" s="33" t="s">
        <v>26</v>
      </c>
      <c r="P136" s="123" t="s">
        <v>26</v>
      </c>
      <c r="Q136" s="118" t="s">
        <v>26</v>
      </c>
      <c r="R136" s="147" t="str">
        <f t="shared" si="366"/>
        <v>нд</v>
      </c>
      <c r="S136" s="147" t="str">
        <f t="shared" si="367"/>
        <v>нд</v>
      </c>
      <c r="T136" s="150" t="str">
        <f t="shared" si="368"/>
        <v>нд</v>
      </c>
      <c r="U136" s="149" t="str">
        <f t="shared" si="324"/>
        <v>нд</v>
      </c>
      <c r="V136" s="157"/>
    </row>
    <row r="137" spans="1:22" ht="31.5">
      <c r="A137" s="34" t="s">
        <v>291</v>
      </c>
      <c r="B137" s="35" t="s">
        <v>44</v>
      </c>
      <c r="C137" s="36" t="s">
        <v>45</v>
      </c>
      <c r="D137" s="33" t="s">
        <v>26</v>
      </c>
      <c r="E137" s="8" t="s">
        <v>26</v>
      </c>
      <c r="F137" s="33" t="s">
        <v>26</v>
      </c>
      <c r="G137" s="33" t="s">
        <v>26</v>
      </c>
      <c r="H137" s="32" t="str">
        <f t="shared" si="323"/>
        <v>нд</v>
      </c>
      <c r="I137" s="32" t="str">
        <f t="shared" si="323"/>
        <v>нд</v>
      </c>
      <c r="J137" s="33" t="s">
        <v>26</v>
      </c>
      <c r="K137" s="33" t="s">
        <v>26</v>
      </c>
      <c r="L137" s="95" t="s">
        <v>26</v>
      </c>
      <c r="M137" s="95" t="s">
        <v>26</v>
      </c>
      <c r="N137" s="95" t="s">
        <v>26</v>
      </c>
      <c r="O137" s="33" t="s">
        <v>26</v>
      </c>
      <c r="P137" s="95" t="s">
        <v>26</v>
      </c>
      <c r="Q137" s="118" t="s">
        <v>26</v>
      </c>
      <c r="R137" s="147" t="str">
        <f t="shared" si="366"/>
        <v>нд</v>
      </c>
      <c r="S137" s="147" t="str">
        <f t="shared" si="367"/>
        <v>нд</v>
      </c>
      <c r="T137" s="150" t="str">
        <f t="shared" si="368"/>
        <v>нд</v>
      </c>
      <c r="U137" s="149" t="str">
        <f t="shared" si="324"/>
        <v>нд</v>
      </c>
      <c r="V137" s="157"/>
    </row>
    <row r="138" spans="1:22" ht="47.25">
      <c r="A138" s="34" t="s">
        <v>292</v>
      </c>
      <c r="B138" s="35" t="s">
        <v>46</v>
      </c>
      <c r="C138" s="32" t="s">
        <v>47</v>
      </c>
      <c r="D138" s="33" t="s">
        <v>26</v>
      </c>
      <c r="E138" s="110">
        <v>1.748</v>
      </c>
      <c r="F138" s="33" t="s">
        <v>26</v>
      </c>
      <c r="G138" s="33">
        <v>1.748</v>
      </c>
      <c r="H138" s="156">
        <f t="shared" si="323"/>
        <v>1.748</v>
      </c>
      <c r="I138" s="156">
        <f t="shared" si="323"/>
        <v>2.3650000000000002</v>
      </c>
      <c r="J138" s="33" t="s">
        <v>26</v>
      </c>
      <c r="K138" s="39">
        <v>0.16800000000000001</v>
      </c>
      <c r="L138" s="95" t="s">
        <v>26</v>
      </c>
      <c r="M138" s="95" t="s">
        <v>26</v>
      </c>
      <c r="N138" s="33">
        <v>1.748</v>
      </c>
      <c r="O138" s="39" t="s">
        <v>26</v>
      </c>
      <c r="P138" s="95" t="s">
        <v>26</v>
      </c>
      <c r="Q138" s="143">
        <f>2.365-0.168</f>
        <v>2.1970000000000001</v>
      </c>
      <c r="R138" s="147" t="str">
        <f t="shared" si="366"/>
        <v>нд</v>
      </c>
      <c r="S138" s="147" t="s">
        <v>26</v>
      </c>
      <c r="T138" s="150">
        <f t="shared" si="368"/>
        <v>0.61700000000000021</v>
      </c>
      <c r="U138" s="149">
        <f t="shared" si="324"/>
        <v>35.299999999999997</v>
      </c>
      <c r="V138" s="155" t="s">
        <v>464</v>
      </c>
    </row>
    <row r="139" spans="1:22" ht="47.25">
      <c r="A139" s="34" t="s">
        <v>293</v>
      </c>
      <c r="B139" s="35" t="s">
        <v>48</v>
      </c>
      <c r="C139" s="36" t="s">
        <v>49</v>
      </c>
      <c r="D139" s="33" t="s">
        <v>26</v>
      </c>
      <c r="E139" s="110">
        <v>1.298</v>
      </c>
      <c r="F139" s="33" t="s">
        <v>26</v>
      </c>
      <c r="G139" s="33">
        <v>1.298</v>
      </c>
      <c r="H139" s="156">
        <f t="shared" si="323"/>
        <v>1.298</v>
      </c>
      <c r="I139" s="156">
        <f t="shared" si="323"/>
        <v>1.2989999999999999</v>
      </c>
      <c r="J139" s="33" t="s">
        <v>26</v>
      </c>
      <c r="K139" s="39">
        <v>0.159</v>
      </c>
      <c r="L139" s="95" t="s">
        <v>26</v>
      </c>
      <c r="M139" s="95" t="s">
        <v>26</v>
      </c>
      <c r="N139" s="95">
        <v>1.298</v>
      </c>
      <c r="O139" s="39" t="s">
        <v>26</v>
      </c>
      <c r="P139" s="95" t="s">
        <v>26</v>
      </c>
      <c r="Q139" s="143">
        <f>1.299-0.159</f>
        <v>1.1399999999999999</v>
      </c>
      <c r="R139" s="147" t="str">
        <f t="shared" si="366"/>
        <v>нд</v>
      </c>
      <c r="S139" s="147" t="s">
        <v>26</v>
      </c>
      <c r="T139" s="150">
        <f t="shared" si="368"/>
        <v>9.9999999999988987E-4</v>
      </c>
      <c r="U139" s="149">
        <f t="shared" si="324"/>
        <v>0.08</v>
      </c>
      <c r="V139" s="155" t="s">
        <v>464</v>
      </c>
    </row>
    <row r="140" spans="1:22" ht="31.5">
      <c r="A140" s="34" t="s">
        <v>294</v>
      </c>
      <c r="B140" s="73" t="s">
        <v>51</v>
      </c>
      <c r="C140" s="36" t="s">
        <v>52</v>
      </c>
      <c r="D140" s="165" t="s">
        <v>26</v>
      </c>
      <c r="E140" s="166" t="s">
        <v>26</v>
      </c>
      <c r="F140" s="163" t="s">
        <v>26</v>
      </c>
      <c r="G140" s="163" t="s">
        <v>26</v>
      </c>
      <c r="H140" s="32" t="str">
        <f t="shared" si="323"/>
        <v>нд</v>
      </c>
      <c r="I140" s="32" t="str">
        <f t="shared" si="323"/>
        <v>нд</v>
      </c>
      <c r="J140" s="163" t="s">
        <v>26</v>
      </c>
      <c r="K140" s="163" t="s">
        <v>26</v>
      </c>
      <c r="L140" s="161" t="s">
        <v>26</v>
      </c>
      <c r="M140" s="161" t="s">
        <v>26</v>
      </c>
      <c r="N140" s="161" t="s">
        <v>26</v>
      </c>
      <c r="O140" s="163" t="s">
        <v>26</v>
      </c>
      <c r="P140" s="161" t="s">
        <v>26</v>
      </c>
      <c r="Q140" s="159" t="s">
        <v>26</v>
      </c>
      <c r="R140" s="182" t="str">
        <f t="shared" si="366"/>
        <v>нд</v>
      </c>
      <c r="S140" s="182" t="str">
        <f t="shared" si="367"/>
        <v>нд</v>
      </c>
      <c r="T140" s="150" t="str">
        <f t="shared" si="368"/>
        <v>нд</v>
      </c>
      <c r="U140" s="149" t="str">
        <f t="shared" si="324"/>
        <v>нд</v>
      </c>
      <c r="V140" s="157"/>
    </row>
    <row r="141" spans="1:22" ht="31.5">
      <c r="A141" s="34" t="s">
        <v>295</v>
      </c>
      <c r="B141" s="73" t="s">
        <v>53</v>
      </c>
      <c r="C141" s="36" t="s">
        <v>451</v>
      </c>
      <c r="D141" s="165"/>
      <c r="E141" s="167"/>
      <c r="F141" s="164"/>
      <c r="G141" s="164"/>
      <c r="H141" s="32" t="str">
        <f t="shared" si="323"/>
        <v>нд</v>
      </c>
      <c r="I141" s="32" t="str">
        <f t="shared" si="323"/>
        <v>нд</v>
      </c>
      <c r="J141" s="164"/>
      <c r="K141" s="164"/>
      <c r="L141" s="162"/>
      <c r="M141" s="162"/>
      <c r="N141" s="162"/>
      <c r="O141" s="164"/>
      <c r="P141" s="162"/>
      <c r="Q141" s="160"/>
      <c r="R141" s="183"/>
      <c r="S141" s="183"/>
      <c r="T141" s="150" t="str">
        <f t="shared" si="368"/>
        <v>нд</v>
      </c>
      <c r="U141" s="149" t="str">
        <f t="shared" si="324"/>
        <v>нд</v>
      </c>
      <c r="V141" s="157"/>
    </row>
    <row r="142" spans="1:22" ht="63">
      <c r="A142" s="34" t="s">
        <v>296</v>
      </c>
      <c r="B142" s="61" t="s">
        <v>297</v>
      </c>
      <c r="C142" s="32" t="s">
        <v>54</v>
      </c>
      <c r="D142" s="37" t="s">
        <v>26</v>
      </c>
      <c r="E142" s="111">
        <v>8.4949999999999992</v>
      </c>
      <c r="F142" s="33" t="s">
        <v>26</v>
      </c>
      <c r="G142" s="33" t="s">
        <v>26</v>
      </c>
      <c r="H142" s="32" t="str">
        <f t="shared" si="323"/>
        <v>нд</v>
      </c>
      <c r="I142" s="32" t="str">
        <f t="shared" si="323"/>
        <v>нд</v>
      </c>
      <c r="J142" s="37" t="s">
        <v>26</v>
      </c>
      <c r="K142" s="37" t="s">
        <v>26</v>
      </c>
      <c r="L142" s="126" t="s">
        <v>26</v>
      </c>
      <c r="M142" s="152" t="s">
        <v>26</v>
      </c>
      <c r="N142" s="126" t="s">
        <v>26</v>
      </c>
      <c r="O142" s="37" t="s">
        <v>26</v>
      </c>
      <c r="P142" s="126" t="s">
        <v>26</v>
      </c>
      <c r="Q142" s="144" t="s">
        <v>26</v>
      </c>
      <c r="R142" s="147" t="str">
        <f t="shared" si="366"/>
        <v>нд</v>
      </c>
      <c r="S142" s="147" t="str">
        <f t="shared" si="367"/>
        <v>нд</v>
      </c>
      <c r="T142" s="150" t="str">
        <f t="shared" si="368"/>
        <v>нд</v>
      </c>
      <c r="U142" s="149" t="str">
        <f t="shared" si="324"/>
        <v>нд</v>
      </c>
      <c r="V142" s="157"/>
    </row>
    <row r="143" spans="1:22" ht="31.5">
      <c r="A143" s="34" t="s">
        <v>298</v>
      </c>
      <c r="B143" s="35" t="s">
        <v>299</v>
      </c>
      <c r="C143" s="36" t="s">
        <v>300</v>
      </c>
      <c r="D143" s="37" t="s">
        <v>26</v>
      </c>
      <c r="E143" s="112">
        <v>1.7250000000000001</v>
      </c>
      <c r="F143" s="33" t="s">
        <v>26</v>
      </c>
      <c r="G143" s="33" t="s">
        <v>26</v>
      </c>
      <c r="H143" s="32" t="str">
        <f t="shared" ref="H143:I160" si="369">IF(NOT(SUM(J143,L143,N143,P143)=0),SUM(J143,L143,N143,P143),"нд")</f>
        <v>нд</v>
      </c>
      <c r="I143" s="32" t="str">
        <f t="shared" si="369"/>
        <v>нд</v>
      </c>
      <c r="J143" s="37" t="s">
        <v>26</v>
      </c>
      <c r="K143" s="37" t="s">
        <v>26</v>
      </c>
      <c r="L143" s="126" t="s">
        <v>26</v>
      </c>
      <c r="M143" s="152" t="s">
        <v>26</v>
      </c>
      <c r="N143" s="126" t="s">
        <v>26</v>
      </c>
      <c r="O143" s="37" t="s">
        <v>26</v>
      </c>
      <c r="P143" s="126" t="s">
        <v>26</v>
      </c>
      <c r="Q143" s="144" t="s">
        <v>26</v>
      </c>
      <c r="R143" s="147" t="str">
        <f t="shared" si="366"/>
        <v>нд</v>
      </c>
      <c r="S143" s="147" t="str">
        <f t="shared" si="367"/>
        <v>нд</v>
      </c>
      <c r="T143" s="150" t="str">
        <f t="shared" si="368"/>
        <v>нд</v>
      </c>
      <c r="U143" s="149" t="str">
        <f t="shared" si="324"/>
        <v>нд</v>
      </c>
      <c r="V143" s="157"/>
    </row>
    <row r="144" spans="1:22" ht="31.5">
      <c r="A144" s="34" t="s">
        <v>301</v>
      </c>
      <c r="B144" s="35" t="s">
        <v>302</v>
      </c>
      <c r="C144" s="36" t="s">
        <v>303</v>
      </c>
      <c r="D144" s="37" t="s">
        <v>26</v>
      </c>
      <c r="E144" s="112">
        <v>1.526</v>
      </c>
      <c r="F144" s="33" t="s">
        <v>26</v>
      </c>
      <c r="G144" s="33" t="s">
        <v>26</v>
      </c>
      <c r="H144" s="32" t="str">
        <f t="shared" si="369"/>
        <v>нд</v>
      </c>
      <c r="I144" s="32" t="str">
        <f t="shared" si="369"/>
        <v>нд</v>
      </c>
      <c r="J144" s="37" t="s">
        <v>26</v>
      </c>
      <c r="K144" s="37" t="s">
        <v>26</v>
      </c>
      <c r="L144" s="126" t="s">
        <v>26</v>
      </c>
      <c r="M144" s="152" t="s">
        <v>26</v>
      </c>
      <c r="N144" s="126" t="s">
        <v>26</v>
      </c>
      <c r="O144" s="37" t="s">
        <v>26</v>
      </c>
      <c r="P144" s="126" t="s">
        <v>26</v>
      </c>
      <c r="Q144" s="144" t="s">
        <v>26</v>
      </c>
      <c r="R144" s="147" t="str">
        <f t="shared" si="366"/>
        <v>нд</v>
      </c>
      <c r="S144" s="147" t="str">
        <f t="shared" si="367"/>
        <v>нд</v>
      </c>
      <c r="T144" s="150" t="str">
        <f t="shared" si="368"/>
        <v>нд</v>
      </c>
      <c r="U144" s="149" t="str">
        <f t="shared" si="324"/>
        <v>нд</v>
      </c>
      <c r="V144" s="157"/>
    </row>
    <row r="145" spans="1:22" ht="47.25">
      <c r="A145" s="34" t="s">
        <v>384</v>
      </c>
      <c r="B145" s="35" t="s">
        <v>385</v>
      </c>
      <c r="C145" s="36" t="s">
        <v>452</v>
      </c>
      <c r="D145" s="89" t="s">
        <v>26</v>
      </c>
      <c r="E145" s="113">
        <v>4.3920000000000003</v>
      </c>
      <c r="F145" s="33" t="s">
        <v>26</v>
      </c>
      <c r="G145" s="33" t="s">
        <v>26</v>
      </c>
      <c r="H145" s="32" t="str">
        <f t="shared" si="369"/>
        <v>нд</v>
      </c>
      <c r="I145" s="32" t="str">
        <f t="shared" si="369"/>
        <v>нд</v>
      </c>
      <c r="J145" s="37" t="s">
        <v>26</v>
      </c>
      <c r="K145" s="37" t="s">
        <v>26</v>
      </c>
      <c r="L145" s="126" t="s">
        <v>26</v>
      </c>
      <c r="M145" s="152" t="s">
        <v>26</v>
      </c>
      <c r="N145" s="126" t="s">
        <v>26</v>
      </c>
      <c r="O145" s="37" t="s">
        <v>26</v>
      </c>
      <c r="P145" s="126" t="s">
        <v>26</v>
      </c>
      <c r="Q145" s="144" t="s">
        <v>26</v>
      </c>
      <c r="R145" s="147" t="str">
        <f t="shared" si="366"/>
        <v>нд</v>
      </c>
      <c r="S145" s="147" t="str">
        <f t="shared" si="367"/>
        <v>нд</v>
      </c>
      <c r="T145" s="150" t="str">
        <f t="shared" si="368"/>
        <v>нд</v>
      </c>
      <c r="U145" s="149" t="str">
        <f t="shared" si="324"/>
        <v>нд</v>
      </c>
      <c r="V145" s="157"/>
    </row>
    <row r="146" spans="1:22" ht="63">
      <c r="A146" s="70" t="s">
        <v>453</v>
      </c>
      <c r="B146" s="74" t="s">
        <v>454</v>
      </c>
      <c r="C146" s="71" t="s">
        <v>455</v>
      </c>
      <c r="D146" s="86" t="s">
        <v>26</v>
      </c>
      <c r="E146" s="114">
        <v>6.9749999999999996</v>
      </c>
      <c r="F146" s="104" t="s">
        <v>26</v>
      </c>
      <c r="G146" s="104">
        <v>6.9750000000000005</v>
      </c>
      <c r="H146" s="32" t="str">
        <f t="shared" si="369"/>
        <v>нд</v>
      </c>
      <c r="I146" s="32" t="str">
        <f t="shared" si="369"/>
        <v>нд</v>
      </c>
      <c r="J146" s="122" t="s">
        <v>26</v>
      </c>
      <c r="K146" s="122" t="s">
        <v>26</v>
      </c>
      <c r="L146" s="127" t="s">
        <v>26</v>
      </c>
      <c r="M146" s="127" t="s">
        <v>26</v>
      </c>
      <c r="N146" s="127" t="s">
        <v>26</v>
      </c>
      <c r="O146" s="122" t="s">
        <v>26</v>
      </c>
      <c r="P146" s="127" t="s">
        <v>26</v>
      </c>
      <c r="Q146" s="145" t="s">
        <v>26</v>
      </c>
      <c r="R146" s="147" t="str">
        <f t="shared" si="366"/>
        <v>нд</v>
      </c>
      <c r="S146" s="147">
        <f t="shared" si="367"/>
        <v>6.9750000000000005</v>
      </c>
      <c r="T146" s="150" t="str">
        <f t="shared" si="368"/>
        <v>нд</v>
      </c>
      <c r="U146" s="149" t="str">
        <f t="shared" si="324"/>
        <v>нд</v>
      </c>
      <c r="V146" s="157"/>
    </row>
    <row r="147" spans="1:22" ht="31.5">
      <c r="A147" s="70" t="s">
        <v>456</v>
      </c>
      <c r="B147" s="74" t="s">
        <v>457</v>
      </c>
      <c r="C147" s="71" t="s">
        <v>458</v>
      </c>
      <c r="D147" s="86" t="s">
        <v>26</v>
      </c>
      <c r="E147" s="114">
        <v>6.3330000000000002</v>
      </c>
      <c r="F147" s="104" t="s">
        <v>26</v>
      </c>
      <c r="G147" s="104">
        <v>6.3330000000000002</v>
      </c>
      <c r="H147" s="32">
        <f t="shared" si="369"/>
        <v>6.3330000000000002</v>
      </c>
      <c r="I147" s="32">
        <f t="shared" si="369"/>
        <v>6.3340000000000005</v>
      </c>
      <c r="J147" s="122" t="s">
        <v>26</v>
      </c>
      <c r="K147" s="122" t="s">
        <v>26</v>
      </c>
      <c r="L147" s="127" t="s">
        <v>26</v>
      </c>
      <c r="M147" s="127" t="s">
        <v>26</v>
      </c>
      <c r="N147" s="127">
        <f>0.876+5.457</f>
        <v>6.3330000000000002</v>
      </c>
      <c r="O147" s="122">
        <v>1.583</v>
      </c>
      <c r="P147" s="127" t="s">
        <v>26</v>
      </c>
      <c r="Q147" s="145">
        <v>4.7510000000000003</v>
      </c>
      <c r="R147" s="147" t="str">
        <f t="shared" si="366"/>
        <v>нд</v>
      </c>
      <c r="S147" s="147" t="s">
        <v>26</v>
      </c>
      <c r="T147" s="150">
        <f t="shared" si="368"/>
        <v>1.000000000000334E-3</v>
      </c>
      <c r="U147" s="149">
        <f t="shared" si="324"/>
        <v>0.02</v>
      </c>
      <c r="V147" s="158"/>
    </row>
    <row r="148" spans="1:22" ht="31.5">
      <c r="A148" s="58" t="s">
        <v>304</v>
      </c>
      <c r="B148" s="59" t="s">
        <v>305</v>
      </c>
      <c r="C148" s="60" t="s">
        <v>25</v>
      </c>
      <c r="D148" s="60" t="str">
        <f t="shared" ref="D148" si="370">IF(NOT(SUM(D149)=0),SUM(D149),"нд")</f>
        <v>нд</v>
      </c>
      <c r="E148" s="13" t="str">
        <f t="shared" ref="E148" si="371">IF(NOT(SUM(E149)=0),SUM(E149),"нд")</f>
        <v>нд</v>
      </c>
      <c r="F148" s="60" t="str">
        <f t="shared" ref="F148:G148" si="372">IF(NOT(SUM(F149)=0),SUM(F149),"нд")</f>
        <v>нд</v>
      </c>
      <c r="G148" s="60" t="str">
        <f t="shared" si="372"/>
        <v>нд</v>
      </c>
      <c r="H148" s="60" t="str">
        <f t="shared" ref="H148:I148" si="373">IF(NOT(SUM(H149)=0),SUM(H149),"нд")</f>
        <v>нд</v>
      </c>
      <c r="I148" s="60" t="str">
        <f t="shared" si="373"/>
        <v>нд</v>
      </c>
      <c r="J148" s="60" t="str">
        <f t="shared" ref="J148" si="374">IF(NOT(SUM(J149)=0),SUM(J149),"нд")</f>
        <v>нд</v>
      </c>
      <c r="K148" s="60" t="str">
        <f t="shared" ref="K148" si="375">IF(NOT(SUM(K149)=0),SUM(K149),"нд")</f>
        <v>нд</v>
      </c>
      <c r="L148" s="60" t="str">
        <f t="shared" ref="L148:M148" si="376">IF(NOT(SUM(L149)=0),SUM(L149),"нд")</f>
        <v>нд</v>
      </c>
      <c r="M148" s="60" t="str">
        <f t="shared" si="376"/>
        <v>нд</v>
      </c>
      <c r="N148" s="60" t="str">
        <f t="shared" ref="N148" si="377">IF(NOT(SUM(N149)=0),SUM(N149),"нд")</f>
        <v>нд</v>
      </c>
      <c r="O148" s="60" t="str">
        <f t="shared" ref="O148:T148" si="378">IF(NOT(SUM(O149)=0),SUM(O149),"нд")</f>
        <v>нд</v>
      </c>
      <c r="P148" s="60" t="str">
        <f t="shared" ref="P148" si="379">IF(NOT(SUM(P149)=0),SUM(P149),"нд")</f>
        <v>нд</v>
      </c>
      <c r="Q148" s="137" t="str">
        <f t="shared" si="378"/>
        <v>нд</v>
      </c>
      <c r="R148" s="60" t="str">
        <f t="shared" si="378"/>
        <v>нд</v>
      </c>
      <c r="S148" s="60" t="str">
        <f t="shared" si="378"/>
        <v>нд</v>
      </c>
      <c r="T148" s="60" t="str">
        <f t="shared" si="378"/>
        <v>нд</v>
      </c>
      <c r="U148" s="149" t="str">
        <f t="shared" si="324"/>
        <v>нд</v>
      </c>
      <c r="V148" s="157"/>
    </row>
    <row r="149" spans="1:22">
      <c r="A149" s="49" t="s">
        <v>26</v>
      </c>
      <c r="B149" s="49" t="s">
        <v>26</v>
      </c>
      <c r="C149" s="49" t="s">
        <v>26</v>
      </c>
      <c r="D149" s="49" t="s">
        <v>26</v>
      </c>
      <c r="E149" s="12" t="s">
        <v>26</v>
      </c>
      <c r="F149" s="49" t="s">
        <v>26</v>
      </c>
      <c r="G149" s="49" t="s">
        <v>26</v>
      </c>
      <c r="H149" s="32" t="str">
        <f t="shared" si="369"/>
        <v>нд</v>
      </c>
      <c r="I149" s="32" t="str">
        <f t="shared" si="369"/>
        <v>нд</v>
      </c>
      <c r="J149" s="49" t="s">
        <v>26</v>
      </c>
      <c r="K149" s="49" t="s">
        <v>26</v>
      </c>
      <c r="L149" s="49" t="s">
        <v>26</v>
      </c>
      <c r="M149" s="49" t="s">
        <v>26</v>
      </c>
      <c r="N149" s="49" t="s">
        <v>26</v>
      </c>
      <c r="O149" s="49" t="s">
        <v>26</v>
      </c>
      <c r="P149" s="49" t="s">
        <v>26</v>
      </c>
      <c r="Q149" s="138" t="s">
        <v>26</v>
      </c>
      <c r="R149" s="147" t="str">
        <f t="shared" si="366"/>
        <v>нд</v>
      </c>
      <c r="S149" s="147" t="str">
        <f t="shared" si="367"/>
        <v>нд</v>
      </c>
      <c r="T149" s="150" t="str">
        <f t="shared" si="368"/>
        <v>нд</v>
      </c>
      <c r="U149" s="149" t="str">
        <f t="shared" ref="U149:U212" si="380">IF(AND(NOT(SUM(H149)=0),NOT(SUM(H149)=0)),ROUND(SUM(T149)/SUM(H149)*100,2),"нд")</f>
        <v>нд</v>
      </c>
      <c r="V149" s="157"/>
    </row>
    <row r="150" spans="1:22" ht="31.5">
      <c r="A150" s="55" t="s">
        <v>306</v>
      </c>
      <c r="B150" s="56" t="s">
        <v>307</v>
      </c>
      <c r="C150" s="57" t="s">
        <v>25</v>
      </c>
      <c r="D150" s="100" t="str">
        <f t="shared" ref="D150:I150" si="381">IF(NOT(SUM(D151,D153,D155,D157,D159,D161,D164,D166)=0),SUM(D151,D153,D155,D157,D159,D161,D164,D166),"нд")</f>
        <v>нд</v>
      </c>
      <c r="E150" s="17">
        <f t="shared" si="381"/>
        <v>7.0549999999999997</v>
      </c>
      <c r="F150" s="100" t="str">
        <f t="shared" si="381"/>
        <v>нд</v>
      </c>
      <c r="G150" s="100">
        <f t="shared" si="381"/>
        <v>7.0549999999999997</v>
      </c>
      <c r="H150" s="100" t="str">
        <f t="shared" si="381"/>
        <v>нд</v>
      </c>
      <c r="I150" s="100" t="str">
        <f t="shared" si="381"/>
        <v>нд</v>
      </c>
      <c r="J150" s="100" t="str">
        <f t="shared" ref="J150:K150" si="382">IF(NOT(SUM(J151,J153,J155,J157,J159,J161,J164,J166)=0),SUM(J151,J153,J155,J157,J159,J161,J164,J166),"нд")</f>
        <v>нд</v>
      </c>
      <c r="K150" s="100" t="str">
        <f t="shared" si="382"/>
        <v>нд</v>
      </c>
      <c r="L150" s="100" t="str">
        <f t="shared" ref="L150:M150" si="383">IF(NOT(SUM(L151,L153,L155,L157,L159,L161,L164,L166)=0),SUM(L151,L153,L155,L157,L159,L161,L164,L166),"нд")</f>
        <v>нд</v>
      </c>
      <c r="M150" s="100" t="str">
        <f t="shared" si="383"/>
        <v>нд</v>
      </c>
      <c r="N150" s="100" t="str">
        <f t="shared" ref="N150:O150" si="384">IF(NOT(SUM(N151,N153,N155,N157,N159,N161,N164,N166)=0),SUM(N151,N153,N155,N157,N159,N161,N164,N166),"нд")</f>
        <v>нд</v>
      </c>
      <c r="O150" s="100" t="str">
        <f t="shared" si="384"/>
        <v>нд</v>
      </c>
      <c r="P150" s="100" t="str">
        <f t="shared" ref="P150:S150" si="385">IF(NOT(SUM(P151,P153,P155,P157,P159,P161,P164,P166)=0),SUM(P151,P153,P155,P157,P159,P161,P164,P166),"нд")</f>
        <v>нд</v>
      </c>
      <c r="Q150" s="136" t="str">
        <f t="shared" si="385"/>
        <v>нд</v>
      </c>
      <c r="R150" s="100" t="str">
        <f t="shared" si="385"/>
        <v>нд</v>
      </c>
      <c r="S150" s="100">
        <f t="shared" si="385"/>
        <v>7.0549999999999997</v>
      </c>
      <c r="T150" s="100" t="str">
        <f t="shared" ref="T150" si="386">IF(NOT(SUM(T151,T153,T155,T157,T159,T161,T164,T166)=0),SUM(T151,T153,T155,T157,T159,T161,T164,T166),"нд")</f>
        <v>нд</v>
      </c>
      <c r="U150" s="149" t="str">
        <f t="shared" si="380"/>
        <v>нд</v>
      </c>
      <c r="V150" s="157"/>
    </row>
    <row r="151" spans="1:22" ht="31.5">
      <c r="A151" s="58" t="s">
        <v>308</v>
      </c>
      <c r="B151" s="59" t="s">
        <v>309</v>
      </c>
      <c r="C151" s="60" t="s">
        <v>25</v>
      </c>
      <c r="D151" s="60" t="str">
        <f t="shared" ref="D151:G151" si="387">IF(NOT(SUM(D152)=0),SUM(D152),"нд")</f>
        <v>нд</v>
      </c>
      <c r="E151" s="13" t="str">
        <f t="shared" si="387"/>
        <v>нд</v>
      </c>
      <c r="F151" s="60" t="str">
        <f t="shared" si="387"/>
        <v>нд</v>
      </c>
      <c r="G151" s="60" t="str">
        <f t="shared" si="387"/>
        <v>нд</v>
      </c>
      <c r="H151" s="60" t="str">
        <f t="shared" ref="H151:I151" si="388">IF(NOT(SUM(H152)=0),SUM(H152),"нд")</f>
        <v>нд</v>
      </c>
      <c r="I151" s="60" t="str">
        <f t="shared" si="388"/>
        <v>нд</v>
      </c>
      <c r="J151" s="60" t="str">
        <f t="shared" ref="J151" si="389">IF(NOT(SUM(J152)=0),SUM(J152),"нд")</f>
        <v>нд</v>
      </c>
      <c r="K151" s="60" t="str">
        <f t="shared" ref="K151" si="390">IF(NOT(SUM(K152)=0),SUM(K152),"нд")</f>
        <v>нд</v>
      </c>
      <c r="L151" s="60" t="str">
        <f t="shared" ref="L151:M151" si="391">IF(NOT(SUM(L152)=0),SUM(L152),"нд")</f>
        <v>нд</v>
      </c>
      <c r="M151" s="60" t="str">
        <f t="shared" si="391"/>
        <v>нд</v>
      </c>
      <c r="N151" s="60" t="str">
        <f t="shared" ref="N151" si="392">IF(NOT(SUM(N152)=0),SUM(N152),"нд")</f>
        <v>нд</v>
      </c>
      <c r="O151" s="60" t="str">
        <f t="shared" ref="O151:T151" si="393">IF(NOT(SUM(O152)=0),SUM(O152),"нд")</f>
        <v>нд</v>
      </c>
      <c r="P151" s="60" t="str">
        <f t="shared" ref="P151" si="394">IF(NOT(SUM(P152)=0),SUM(P152),"нд")</f>
        <v>нд</v>
      </c>
      <c r="Q151" s="137" t="str">
        <f t="shared" si="393"/>
        <v>нд</v>
      </c>
      <c r="R151" s="60" t="str">
        <f t="shared" si="393"/>
        <v>нд</v>
      </c>
      <c r="S151" s="60" t="str">
        <f t="shared" si="393"/>
        <v>нд</v>
      </c>
      <c r="T151" s="60" t="str">
        <f t="shared" si="393"/>
        <v>нд</v>
      </c>
      <c r="U151" s="149" t="str">
        <f t="shared" si="380"/>
        <v>нд</v>
      </c>
      <c r="V151" s="157"/>
    </row>
    <row r="152" spans="1:22">
      <c r="A152" s="49" t="s">
        <v>26</v>
      </c>
      <c r="B152" s="49" t="s">
        <v>26</v>
      </c>
      <c r="C152" s="49" t="s">
        <v>26</v>
      </c>
      <c r="D152" s="49" t="s">
        <v>26</v>
      </c>
      <c r="E152" s="12" t="s">
        <v>26</v>
      </c>
      <c r="F152" s="49" t="s">
        <v>26</v>
      </c>
      <c r="G152" s="49" t="s">
        <v>26</v>
      </c>
      <c r="H152" s="32" t="str">
        <f t="shared" si="369"/>
        <v>нд</v>
      </c>
      <c r="I152" s="32" t="str">
        <f t="shared" si="369"/>
        <v>нд</v>
      </c>
      <c r="J152" s="49" t="s">
        <v>26</v>
      </c>
      <c r="K152" s="49" t="s">
        <v>26</v>
      </c>
      <c r="L152" s="49" t="s">
        <v>26</v>
      </c>
      <c r="M152" s="49" t="s">
        <v>26</v>
      </c>
      <c r="N152" s="49" t="s">
        <v>26</v>
      </c>
      <c r="O152" s="49" t="s">
        <v>26</v>
      </c>
      <c r="P152" s="49" t="s">
        <v>26</v>
      </c>
      <c r="Q152" s="138" t="s">
        <v>26</v>
      </c>
      <c r="R152" s="147" t="str">
        <f t="shared" ref="R152" si="395">IF(NOT(OR(F152="нд",I152="нд")),F152-I152,F152)</f>
        <v>нд</v>
      </c>
      <c r="S152" s="147" t="str">
        <f t="shared" ref="S152" si="396">IF(NOT(OR(G152="нд",I152="нд")),G152-I152,G152)</f>
        <v>нд</v>
      </c>
      <c r="T152" s="150" t="str">
        <f t="shared" ref="T152" si="397">IF(SUM(I152)-SUM(H152)=0,"нд",SUM(I152)-SUM(H152))</f>
        <v>нд</v>
      </c>
      <c r="U152" s="149" t="str">
        <f t="shared" si="380"/>
        <v>нд</v>
      </c>
      <c r="V152" s="157"/>
    </row>
    <row r="153" spans="1:22" ht="31.5">
      <c r="A153" s="58" t="s">
        <v>310</v>
      </c>
      <c r="B153" s="59" t="s">
        <v>311</v>
      </c>
      <c r="C153" s="60" t="s">
        <v>25</v>
      </c>
      <c r="D153" s="60" t="str">
        <f t="shared" ref="D153" si="398">IF(NOT(SUM(D154)=0),SUM(D154),"нд")</f>
        <v>нд</v>
      </c>
      <c r="E153" s="13" t="str">
        <f t="shared" ref="E153" si="399">IF(NOT(SUM(E154)=0),SUM(E154),"нд")</f>
        <v>нд</v>
      </c>
      <c r="F153" s="60" t="str">
        <f t="shared" ref="F153:G153" si="400">IF(NOT(SUM(F154)=0),SUM(F154),"нд")</f>
        <v>нд</v>
      </c>
      <c r="G153" s="60" t="str">
        <f t="shared" si="400"/>
        <v>нд</v>
      </c>
      <c r="H153" s="60" t="str">
        <f t="shared" ref="H153:I153" si="401">IF(NOT(SUM(H154)=0),SUM(H154),"нд")</f>
        <v>нд</v>
      </c>
      <c r="I153" s="60" t="str">
        <f t="shared" si="401"/>
        <v>нд</v>
      </c>
      <c r="J153" s="60" t="str">
        <f t="shared" ref="J153:K153" si="402">IF(NOT(SUM(J154)=0),SUM(J154),"нд")</f>
        <v>нд</v>
      </c>
      <c r="K153" s="60" t="str">
        <f t="shared" si="402"/>
        <v>нд</v>
      </c>
      <c r="L153" s="60" t="str">
        <f t="shared" ref="L153:T153" si="403">IF(NOT(SUM(L154)=0),SUM(L154),"нд")</f>
        <v>нд</v>
      </c>
      <c r="M153" s="60" t="str">
        <f t="shared" si="403"/>
        <v>нд</v>
      </c>
      <c r="N153" s="60" t="str">
        <f t="shared" ref="N153" si="404">IF(NOT(SUM(N154)=0),SUM(N154),"нд")</f>
        <v>нд</v>
      </c>
      <c r="O153" s="60" t="str">
        <f t="shared" si="403"/>
        <v>нд</v>
      </c>
      <c r="P153" s="60" t="str">
        <f t="shared" ref="P153" si="405">IF(NOT(SUM(P154)=0),SUM(P154),"нд")</f>
        <v>нд</v>
      </c>
      <c r="Q153" s="137" t="str">
        <f t="shared" si="403"/>
        <v>нд</v>
      </c>
      <c r="R153" s="60" t="str">
        <f t="shared" si="403"/>
        <v>нд</v>
      </c>
      <c r="S153" s="60" t="str">
        <f t="shared" si="403"/>
        <v>нд</v>
      </c>
      <c r="T153" s="60" t="str">
        <f t="shared" si="403"/>
        <v>нд</v>
      </c>
      <c r="U153" s="149" t="str">
        <f t="shared" si="380"/>
        <v>нд</v>
      </c>
      <c r="V153" s="157"/>
    </row>
    <row r="154" spans="1:22">
      <c r="A154" s="49" t="s">
        <v>26</v>
      </c>
      <c r="B154" s="49" t="s">
        <v>26</v>
      </c>
      <c r="C154" s="49" t="s">
        <v>26</v>
      </c>
      <c r="D154" s="49" t="s">
        <v>26</v>
      </c>
      <c r="E154" s="12" t="s">
        <v>26</v>
      </c>
      <c r="F154" s="49" t="s">
        <v>26</v>
      </c>
      <c r="G154" s="49" t="s">
        <v>26</v>
      </c>
      <c r="H154" s="32" t="str">
        <f t="shared" si="369"/>
        <v>нд</v>
      </c>
      <c r="I154" s="32" t="str">
        <f t="shared" si="369"/>
        <v>нд</v>
      </c>
      <c r="J154" s="49" t="s">
        <v>26</v>
      </c>
      <c r="K154" s="49" t="s">
        <v>26</v>
      </c>
      <c r="L154" s="49" t="s">
        <v>26</v>
      </c>
      <c r="M154" s="49" t="s">
        <v>26</v>
      </c>
      <c r="N154" s="49" t="s">
        <v>26</v>
      </c>
      <c r="O154" s="49" t="s">
        <v>26</v>
      </c>
      <c r="P154" s="49" t="s">
        <v>26</v>
      </c>
      <c r="Q154" s="138" t="s">
        <v>26</v>
      </c>
      <c r="R154" s="147" t="str">
        <f t="shared" ref="R154" si="406">IF(NOT(OR(F154="нд",I154="нд")),F154-I154,F154)</f>
        <v>нд</v>
      </c>
      <c r="S154" s="147" t="str">
        <f t="shared" ref="S154" si="407">IF(NOT(OR(G154="нд",I154="нд")),G154-I154,G154)</f>
        <v>нд</v>
      </c>
      <c r="T154" s="150" t="str">
        <f t="shared" ref="T154" si="408">IF(SUM(I154)-SUM(H154)=0,"нд",SUM(I154)-SUM(H154))</f>
        <v>нд</v>
      </c>
      <c r="U154" s="149" t="str">
        <f t="shared" si="380"/>
        <v>нд</v>
      </c>
      <c r="V154" s="157"/>
    </row>
    <row r="155" spans="1:22" ht="31.5">
      <c r="A155" s="58" t="s">
        <v>312</v>
      </c>
      <c r="B155" s="59" t="s">
        <v>313</v>
      </c>
      <c r="C155" s="60" t="s">
        <v>25</v>
      </c>
      <c r="D155" s="60" t="str">
        <f t="shared" ref="D155" si="409">IF(NOT(SUM(D156)=0),SUM(D156),"нд")</f>
        <v>нд</v>
      </c>
      <c r="E155" s="13" t="str">
        <f t="shared" ref="E155" si="410">IF(NOT(SUM(E156)=0),SUM(E156),"нд")</f>
        <v>нд</v>
      </c>
      <c r="F155" s="60" t="str">
        <f t="shared" ref="F155:G155" si="411">IF(NOT(SUM(F156)=0),SUM(F156),"нд")</f>
        <v>нд</v>
      </c>
      <c r="G155" s="60" t="str">
        <f t="shared" si="411"/>
        <v>нд</v>
      </c>
      <c r="H155" s="60" t="str">
        <f t="shared" ref="H155:I155" si="412">IF(NOT(SUM(H156)=0),SUM(H156),"нд")</f>
        <v>нд</v>
      </c>
      <c r="I155" s="60" t="str">
        <f t="shared" si="412"/>
        <v>нд</v>
      </c>
      <c r="J155" s="60" t="str">
        <f t="shared" ref="J155:K155" si="413">IF(NOT(SUM(J156)=0),SUM(J156),"нд")</f>
        <v>нд</v>
      </c>
      <c r="K155" s="60" t="str">
        <f t="shared" si="413"/>
        <v>нд</v>
      </c>
      <c r="L155" s="60" t="str">
        <f t="shared" ref="L155:T155" si="414">IF(NOT(SUM(L156)=0),SUM(L156),"нд")</f>
        <v>нд</v>
      </c>
      <c r="M155" s="60" t="str">
        <f t="shared" si="414"/>
        <v>нд</v>
      </c>
      <c r="N155" s="60" t="str">
        <f t="shared" ref="N155" si="415">IF(NOT(SUM(N156)=0),SUM(N156),"нд")</f>
        <v>нд</v>
      </c>
      <c r="O155" s="60" t="str">
        <f t="shared" si="414"/>
        <v>нд</v>
      </c>
      <c r="P155" s="60" t="str">
        <f t="shared" ref="P155" si="416">IF(NOT(SUM(P156)=0),SUM(P156),"нд")</f>
        <v>нд</v>
      </c>
      <c r="Q155" s="137" t="str">
        <f t="shared" si="414"/>
        <v>нд</v>
      </c>
      <c r="R155" s="60" t="str">
        <f t="shared" si="414"/>
        <v>нд</v>
      </c>
      <c r="S155" s="60" t="str">
        <f t="shared" si="414"/>
        <v>нд</v>
      </c>
      <c r="T155" s="60" t="str">
        <f t="shared" si="414"/>
        <v>нд</v>
      </c>
      <c r="U155" s="149" t="str">
        <f t="shared" si="380"/>
        <v>нд</v>
      </c>
      <c r="V155" s="157"/>
    </row>
    <row r="156" spans="1:22">
      <c r="A156" s="49" t="s">
        <v>26</v>
      </c>
      <c r="B156" s="49" t="s">
        <v>26</v>
      </c>
      <c r="C156" s="49" t="s">
        <v>26</v>
      </c>
      <c r="D156" s="49" t="s">
        <v>26</v>
      </c>
      <c r="E156" s="12" t="s">
        <v>26</v>
      </c>
      <c r="F156" s="49" t="s">
        <v>26</v>
      </c>
      <c r="G156" s="49" t="s">
        <v>26</v>
      </c>
      <c r="H156" s="32" t="str">
        <f t="shared" si="369"/>
        <v>нд</v>
      </c>
      <c r="I156" s="32" t="str">
        <f t="shared" si="369"/>
        <v>нд</v>
      </c>
      <c r="J156" s="49" t="s">
        <v>26</v>
      </c>
      <c r="K156" s="49" t="s">
        <v>26</v>
      </c>
      <c r="L156" s="49" t="s">
        <v>26</v>
      </c>
      <c r="M156" s="49" t="s">
        <v>26</v>
      </c>
      <c r="N156" s="49" t="s">
        <v>26</v>
      </c>
      <c r="O156" s="49" t="s">
        <v>26</v>
      </c>
      <c r="P156" s="49" t="s">
        <v>26</v>
      </c>
      <c r="Q156" s="138" t="s">
        <v>26</v>
      </c>
      <c r="R156" s="147" t="str">
        <f t="shared" ref="R156" si="417">IF(NOT(OR(F156="нд",I156="нд")),F156-I156,F156)</f>
        <v>нд</v>
      </c>
      <c r="S156" s="147" t="str">
        <f t="shared" ref="S156" si="418">IF(NOT(OR(G156="нд",I156="нд")),G156-I156,G156)</f>
        <v>нд</v>
      </c>
      <c r="T156" s="150" t="str">
        <f t="shared" ref="T156" si="419">IF(SUM(I156)-SUM(H156)=0,"нд",SUM(I156)-SUM(H156))</f>
        <v>нд</v>
      </c>
      <c r="U156" s="149" t="str">
        <f t="shared" si="380"/>
        <v>нд</v>
      </c>
      <c r="V156" s="157"/>
    </row>
    <row r="157" spans="1:22" ht="31.5">
      <c r="A157" s="58" t="s">
        <v>314</v>
      </c>
      <c r="B157" s="59" t="s">
        <v>315</v>
      </c>
      <c r="C157" s="60" t="s">
        <v>25</v>
      </c>
      <c r="D157" s="60" t="str">
        <f t="shared" ref="D157" si="420">IF(NOT(SUM(D158)=0),SUM(D158),"нд")</f>
        <v>нд</v>
      </c>
      <c r="E157" s="13" t="str">
        <f t="shared" ref="E157" si="421">IF(NOT(SUM(E158)=0),SUM(E158),"нд")</f>
        <v>нд</v>
      </c>
      <c r="F157" s="60" t="str">
        <f t="shared" ref="F157:G157" si="422">IF(NOT(SUM(F158)=0),SUM(F158),"нд")</f>
        <v>нд</v>
      </c>
      <c r="G157" s="60" t="str">
        <f t="shared" si="422"/>
        <v>нд</v>
      </c>
      <c r="H157" s="60" t="str">
        <f t="shared" ref="H157:I157" si="423">IF(NOT(SUM(H158)=0),SUM(H158),"нд")</f>
        <v>нд</v>
      </c>
      <c r="I157" s="60" t="str">
        <f t="shared" si="423"/>
        <v>нд</v>
      </c>
      <c r="J157" s="60" t="str">
        <f t="shared" ref="J157:K157" si="424">IF(NOT(SUM(J158)=0),SUM(J158),"нд")</f>
        <v>нд</v>
      </c>
      <c r="K157" s="60" t="str">
        <f t="shared" si="424"/>
        <v>нд</v>
      </c>
      <c r="L157" s="60" t="str">
        <f t="shared" ref="L157:T157" si="425">IF(NOT(SUM(L158)=0),SUM(L158),"нд")</f>
        <v>нд</v>
      </c>
      <c r="M157" s="60" t="str">
        <f t="shared" si="425"/>
        <v>нд</v>
      </c>
      <c r="N157" s="60" t="str">
        <f t="shared" ref="N157" si="426">IF(NOT(SUM(N158)=0),SUM(N158),"нд")</f>
        <v>нд</v>
      </c>
      <c r="O157" s="60" t="str">
        <f t="shared" si="425"/>
        <v>нд</v>
      </c>
      <c r="P157" s="60" t="str">
        <f t="shared" ref="P157" si="427">IF(NOT(SUM(P158)=0),SUM(P158),"нд")</f>
        <v>нд</v>
      </c>
      <c r="Q157" s="137" t="str">
        <f t="shared" si="425"/>
        <v>нд</v>
      </c>
      <c r="R157" s="60" t="str">
        <f t="shared" si="425"/>
        <v>нд</v>
      </c>
      <c r="S157" s="60" t="str">
        <f t="shared" si="425"/>
        <v>нд</v>
      </c>
      <c r="T157" s="60" t="str">
        <f t="shared" si="425"/>
        <v>нд</v>
      </c>
      <c r="U157" s="149" t="str">
        <f t="shared" si="380"/>
        <v>нд</v>
      </c>
      <c r="V157" s="157"/>
    </row>
    <row r="158" spans="1:22">
      <c r="A158" s="49" t="s">
        <v>26</v>
      </c>
      <c r="B158" s="49" t="s">
        <v>26</v>
      </c>
      <c r="C158" s="49" t="s">
        <v>26</v>
      </c>
      <c r="D158" s="49" t="s">
        <v>26</v>
      </c>
      <c r="E158" s="12" t="s">
        <v>26</v>
      </c>
      <c r="F158" s="49" t="s">
        <v>26</v>
      </c>
      <c r="G158" s="49" t="s">
        <v>26</v>
      </c>
      <c r="H158" s="32" t="str">
        <f t="shared" si="369"/>
        <v>нд</v>
      </c>
      <c r="I158" s="32" t="str">
        <f t="shared" si="369"/>
        <v>нд</v>
      </c>
      <c r="J158" s="49" t="s">
        <v>26</v>
      </c>
      <c r="K158" s="49" t="s">
        <v>26</v>
      </c>
      <c r="L158" s="49" t="s">
        <v>26</v>
      </c>
      <c r="M158" s="49" t="s">
        <v>26</v>
      </c>
      <c r="N158" s="49" t="s">
        <v>26</v>
      </c>
      <c r="O158" s="49" t="s">
        <v>26</v>
      </c>
      <c r="P158" s="49" t="s">
        <v>26</v>
      </c>
      <c r="Q158" s="138" t="s">
        <v>26</v>
      </c>
      <c r="R158" s="147" t="str">
        <f t="shared" ref="R158" si="428">IF(NOT(OR(F158="нд",I158="нд")),F158-I158,F158)</f>
        <v>нд</v>
      </c>
      <c r="S158" s="147" t="str">
        <f t="shared" ref="S158" si="429">IF(NOT(OR(G158="нд",I158="нд")),G158-I158,G158)</f>
        <v>нд</v>
      </c>
      <c r="T158" s="150" t="str">
        <f t="shared" ref="T158" si="430">IF(SUM(I158)-SUM(H158)=0,"нд",SUM(I158)-SUM(H158))</f>
        <v>нд</v>
      </c>
      <c r="U158" s="149" t="str">
        <f t="shared" si="380"/>
        <v>нд</v>
      </c>
      <c r="V158" s="157"/>
    </row>
    <row r="159" spans="1:22" ht="47.25">
      <c r="A159" s="58" t="s">
        <v>316</v>
      </c>
      <c r="B159" s="59" t="s">
        <v>317</v>
      </c>
      <c r="C159" s="60" t="s">
        <v>25</v>
      </c>
      <c r="D159" s="60" t="str">
        <f t="shared" ref="D159" si="431">IF(NOT(SUM(D160)=0),SUM(D160),"нд")</f>
        <v>нд</v>
      </c>
      <c r="E159" s="13" t="str">
        <f t="shared" ref="E159" si="432">IF(NOT(SUM(E160)=0),SUM(E160),"нд")</f>
        <v>нд</v>
      </c>
      <c r="F159" s="60" t="str">
        <f t="shared" ref="F159:G159" si="433">IF(NOT(SUM(F160)=0),SUM(F160),"нд")</f>
        <v>нд</v>
      </c>
      <c r="G159" s="60" t="str">
        <f t="shared" si="433"/>
        <v>нд</v>
      </c>
      <c r="H159" s="60" t="str">
        <f t="shared" ref="H159:I159" si="434">IF(NOT(SUM(H160)=0),SUM(H160),"нд")</f>
        <v>нд</v>
      </c>
      <c r="I159" s="60" t="str">
        <f t="shared" si="434"/>
        <v>нд</v>
      </c>
      <c r="J159" s="60" t="str">
        <f t="shared" ref="J159:K159" si="435">IF(NOT(SUM(J160)=0),SUM(J160),"нд")</f>
        <v>нд</v>
      </c>
      <c r="K159" s="60" t="str">
        <f t="shared" si="435"/>
        <v>нд</v>
      </c>
      <c r="L159" s="60" t="str">
        <f t="shared" ref="L159:T159" si="436">IF(NOT(SUM(L160)=0),SUM(L160),"нд")</f>
        <v>нд</v>
      </c>
      <c r="M159" s="60" t="str">
        <f t="shared" si="436"/>
        <v>нд</v>
      </c>
      <c r="N159" s="60" t="str">
        <f t="shared" ref="N159" si="437">IF(NOT(SUM(N160)=0),SUM(N160),"нд")</f>
        <v>нд</v>
      </c>
      <c r="O159" s="60" t="str">
        <f t="shared" si="436"/>
        <v>нд</v>
      </c>
      <c r="P159" s="60" t="str">
        <f t="shared" ref="P159" si="438">IF(NOT(SUM(P160)=0),SUM(P160),"нд")</f>
        <v>нд</v>
      </c>
      <c r="Q159" s="137" t="str">
        <f t="shared" si="436"/>
        <v>нд</v>
      </c>
      <c r="R159" s="60" t="str">
        <f t="shared" si="436"/>
        <v>нд</v>
      </c>
      <c r="S159" s="60" t="str">
        <f t="shared" si="436"/>
        <v>нд</v>
      </c>
      <c r="T159" s="60" t="str">
        <f t="shared" si="436"/>
        <v>нд</v>
      </c>
      <c r="U159" s="149" t="str">
        <f t="shared" si="380"/>
        <v>нд</v>
      </c>
      <c r="V159" s="157"/>
    </row>
    <row r="160" spans="1:22">
      <c r="A160" s="49" t="s">
        <v>26</v>
      </c>
      <c r="B160" s="49" t="s">
        <v>26</v>
      </c>
      <c r="C160" s="49" t="s">
        <v>26</v>
      </c>
      <c r="D160" s="49" t="s">
        <v>26</v>
      </c>
      <c r="E160" s="12" t="s">
        <v>26</v>
      </c>
      <c r="F160" s="49" t="s">
        <v>26</v>
      </c>
      <c r="G160" s="49" t="s">
        <v>26</v>
      </c>
      <c r="H160" s="32" t="str">
        <f t="shared" si="369"/>
        <v>нд</v>
      </c>
      <c r="I160" s="32" t="str">
        <f t="shared" si="369"/>
        <v>нд</v>
      </c>
      <c r="J160" s="49" t="s">
        <v>26</v>
      </c>
      <c r="K160" s="49" t="s">
        <v>26</v>
      </c>
      <c r="L160" s="49" t="s">
        <v>26</v>
      </c>
      <c r="M160" s="49" t="s">
        <v>26</v>
      </c>
      <c r="N160" s="49" t="s">
        <v>26</v>
      </c>
      <c r="O160" s="49" t="s">
        <v>26</v>
      </c>
      <c r="P160" s="49" t="s">
        <v>26</v>
      </c>
      <c r="Q160" s="138" t="s">
        <v>26</v>
      </c>
      <c r="R160" s="147" t="str">
        <f t="shared" ref="R160" si="439">IF(NOT(OR(F160="нд",I160="нд")),F160-I160,F160)</f>
        <v>нд</v>
      </c>
      <c r="S160" s="147" t="str">
        <f t="shared" ref="S160" si="440">IF(NOT(OR(G160="нд",I160="нд")),G160-I160,G160)</f>
        <v>нд</v>
      </c>
      <c r="T160" s="150" t="str">
        <f t="shared" ref="T160" si="441">IF(SUM(I160)-SUM(H160)=0,"нд",SUM(I160)-SUM(H160))</f>
        <v>нд</v>
      </c>
      <c r="U160" s="149" t="str">
        <f t="shared" si="380"/>
        <v>нд</v>
      </c>
      <c r="V160" s="157"/>
    </row>
    <row r="161" spans="1:22" ht="47.25">
      <c r="A161" s="75" t="s">
        <v>318</v>
      </c>
      <c r="B161" s="76" t="s">
        <v>319</v>
      </c>
      <c r="C161" s="77" t="s">
        <v>25</v>
      </c>
      <c r="D161" s="77" t="str">
        <f t="shared" ref="D161" si="442">IF(NOT(SUM(D162)=0),SUM(D162),"нд")</f>
        <v>нд</v>
      </c>
      <c r="E161" s="13">
        <f t="shared" ref="E161" si="443">IF(NOT(SUM(E162)=0),SUM(E162),"нд")</f>
        <v>7.0549999999999997</v>
      </c>
      <c r="F161" s="77" t="str">
        <f t="shared" ref="F161:G161" si="444">IF(NOT(SUM(F162)=0),SUM(F162),"нд")</f>
        <v>нд</v>
      </c>
      <c r="G161" s="77">
        <f t="shared" si="444"/>
        <v>7.0549999999999997</v>
      </c>
      <c r="H161" s="60" t="str">
        <f t="shared" ref="H161:I161" si="445">IF(NOT(SUM(H162)=0),SUM(H162),"нд")</f>
        <v>нд</v>
      </c>
      <c r="I161" s="60" t="str">
        <f t="shared" si="445"/>
        <v>нд</v>
      </c>
      <c r="J161" s="60" t="str">
        <f t="shared" ref="J161:K161" si="446">IF(NOT(SUM(J162)=0),SUM(J162),"нд")</f>
        <v>нд</v>
      </c>
      <c r="K161" s="60" t="str">
        <f t="shared" si="446"/>
        <v>нд</v>
      </c>
      <c r="L161" s="60" t="str">
        <f t="shared" ref="L161:T161" si="447">IF(NOT(SUM(L162)=0),SUM(L162),"нд")</f>
        <v>нд</v>
      </c>
      <c r="M161" s="60" t="str">
        <f t="shared" si="447"/>
        <v>нд</v>
      </c>
      <c r="N161" s="60" t="str">
        <f t="shared" ref="N161" si="448">IF(NOT(SUM(N162)=0),SUM(N162),"нд")</f>
        <v>нд</v>
      </c>
      <c r="O161" s="60" t="str">
        <f t="shared" si="447"/>
        <v>нд</v>
      </c>
      <c r="P161" s="60" t="str">
        <f t="shared" ref="P161" si="449">IF(NOT(SUM(P162)=0),SUM(P162),"нд")</f>
        <v>нд</v>
      </c>
      <c r="Q161" s="137" t="str">
        <f t="shared" si="447"/>
        <v>нд</v>
      </c>
      <c r="R161" s="60" t="str">
        <f t="shared" si="447"/>
        <v>нд</v>
      </c>
      <c r="S161" s="60">
        <f t="shared" si="447"/>
        <v>7.0549999999999997</v>
      </c>
      <c r="T161" s="60" t="str">
        <f t="shared" si="447"/>
        <v>нд</v>
      </c>
      <c r="U161" s="149" t="str">
        <f t="shared" si="380"/>
        <v>нд</v>
      </c>
      <c r="V161" s="157"/>
    </row>
    <row r="162" spans="1:22">
      <c r="A162" s="78" t="s">
        <v>386</v>
      </c>
      <c r="B162" s="44" t="s">
        <v>31</v>
      </c>
      <c r="C162" s="45" t="s">
        <v>25</v>
      </c>
      <c r="D162" s="45" t="str">
        <f t="shared" ref="D162" si="450">IF(NOT(SUM(D163)=0),SUM(D163),"нд")</f>
        <v>нд</v>
      </c>
      <c r="E162" s="5">
        <f t="shared" ref="E162" si="451">IF(NOT(SUM(E163)=0),SUM(E163),"нд")</f>
        <v>7.0549999999999997</v>
      </c>
      <c r="F162" s="45" t="str">
        <f t="shared" ref="F162:G162" si="452">IF(NOT(SUM(F163)=0),SUM(F163),"нд")</f>
        <v>нд</v>
      </c>
      <c r="G162" s="45">
        <f t="shared" si="452"/>
        <v>7.0549999999999997</v>
      </c>
      <c r="H162" s="63" t="str">
        <f>H163</f>
        <v>нд</v>
      </c>
      <c r="I162" s="63" t="str">
        <f>I163</f>
        <v>нд</v>
      </c>
      <c r="J162" s="49" t="s">
        <v>26</v>
      </c>
      <c r="K162" s="63" t="str">
        <f t="shared" ref="K162" si="453">K163</f>
        <v>нд</v>
      </c>
      <c r="L162" s="49" t="s">
        <v>26</v>
      </c>
      <c r="M162" s="63" t="str">
        <f t="shared" ref="M162" si="454">M163</f>
        <v>нд</v>
      </c>
      <c r="N162" s="49" t="s">
        <v>26</v>
      </c>
      <c r="O162" s="63" t="str">
        <f t="shared" ref="O162:Q162" si="455">O163</f>
        <v>нд</v>
      </c>
      <c r="P162" s="49" t="s">
        <v>26</v>
      </c>
      <c r="Q162" s="146" t="str">
        <f t="shared" si="455"/>
        <v>нд</v>
      </c>
      <c r="R162" s="63" t="str">
        <f>R163</f>
        <v>нд</v>
      </c>
      <c r="S162" s="63">
        <f>S163</f>
        <v>7.0549999999999997</v>
      </c>
      <c r="T162" s="63" t="str">
        <f>T163</f>
        <v>нд</v>
      </c>
      <c r="U162" s="149" t="str">
        <f t="shared" si="380"/>
        <v>нд</v>
      </c>
      <c r="V162" s="157"/>
    </row>
    <row r="163" spans="1:22" ht="47.25">
      <c r="A163" s="79" t="s">
        <v>387</v>
      </c>
      <c r="B163" s="80" t="s">
        <v>388</v>
      </c>
      <c r="C163" s="79" t="s">
        <v>459</v>
      </c>
      <c r="D163" s="89" t="s">
        <v>26</v>
      </c>
      <c r="E163" s="107">
        <v>7.0549999999999997</v>
      </c>
      <c r="F163" s="33" t="s">
        <v>26</v>
      </c>
      <c r="G163" s="33">
        <v>7.0549999999999997</v>
      </c>
      <c r="H163" s="32" t="str">
        <f t="shared" ref="H163:I163" si="456">IF(NOT(SUM(J163,L163,N163,P163)=0),SUM(J163,L163,N163,P163),"нд")</f>
        <v>нд</v>
      </c>
      <c r="I163" s="32" t="str">
        <f t="shared" si="456"/>
        <v>нд</v>
      </c>
      <c r="J163" s="49" t="s">
        <v>26</v>
      </c>
      <c r="K163" s="49" t="s">
        <v>26</v>
      </c>
      <c r="L163" s="49" t="s">
        <v>26</v>
      </c>
      <c r="M163" s="49" t="s">
        <v>26</v>
      </c>
      <c r="N163" s="49" t="s">
        <v>26</v>
      </c>
      <c r="O163" s="49" t="s">
        <v>26</v>
      </c>
      <c r="P163" s="49" t="s">
        <v>26</v>
      </c>
      <c r="Q163" s="138" t="s">
        <v>26</v>
      </c>
      <c r="R163" s="147" t="str">
        <f t="shared" ref="R163" si="457">IF(NOT(OR(F163="нд",I163="нд")),F163-I163,F163)</f>
        <v>нд</v>
      </c>
      <c r="S163" s="147">
        <f t="shared" ref="S163" si="458">IF(NOT(OR(G163="нд",I163="нд")),G163-I163,G163)</f>
        <v>7.0549999999999997</v>
      </c>
      <c r="T163" s="150" t="str">
        <f t="shared" ref="T163" si="459">IF(SUM(I163)-SUM(H163)=0,"нд",SUM(I163)-SUM(H163))</f>
        <v>нд</v>
      </c>
      <c r="U163" s="149" t="str">
        <f t="shared" si="380"/>
        <v>нд</v>
      </c>
      <c r="V163" s="157"/>
    </row>
    <row r="164" spans="1:22" ht="31.5">
      <c r="A164" s="58" t="s">
        <v>320</v>
      </c>
      <c r="B164" s="59" t="s">
        <v>321</v>
      </c>
      <c r="C164" s="60" t="s">
        <v>25</v>
      </c>
      <c r="D164" s="60" t="str">
        <f t="shared" ref="D164" si="460">IF(NOT(SUM(D165)=0),SUM(D165),"нд")</f>
        <v>нд</v>
      </c>
      <c r="E164" s="13" t="str">
        <f t="shared" ref="E164" si="461">IF(NOT(SUM(E165)=0),SUM(E165),"нд")</f>
        <v>нд</v>
      </c>
      <c r="F164" s="60" t="str">
        <f t="shared" ref="F164:G164" si="462">IF(NOT(SUM(F165)=0),SUM(F165),"нд")</f>
        <v>нд</v>
      </c>
      <c r="G164" s="60" t="str">
        <f t="shared" si="462"/>
        <v>нд</v>
      </c>
      <c r="H164" s="60" t="str">
        <f t="shared" ref="H164:I164" si="463">IF(NOT(SUM(H165)=0),SUM(H165),"нд")</f>
        <v>нд</v>
      </c>
      <c r="I164" s="60" t="str">
        <f t="shared" si="463"/>
        <v>нд</v>
      </c>
      <c r="J164" s="60" t="str">
        <f t="shared" ref="J164:K164" si="464">IF(NOT(SUM(J165)=0),SUM(J165),"нд")</f>
        <v>нд</v>
      </c>
      <c r="K164" s="60" t="str">
        <f t="shared" si="464"/>
        <v>нд</v>
      </c>
      <c r="L164" s="60" t="str">
        <f t="shared" ref="L164:T164" si="465">IF(NOT(SUM(L165)=0),SUM(L165),"нд")</f>
        <v>нд</v>
      </c>
      <c r="M164" s="60" t="str">
        <f t="shared" si="465"/>
        <v>нд</v>
      </c>
      <c r="N164" s="60" t="str">
        <f t="shared" ref="N164" si="466">IF(NOT(SUM(N165)=0),SUM(N165),"нд")</f>
        <v>нд</v>
      </c>
      <c r="O164" s="60" t="str">
        <f t="shared" si="465"/>
        <v>нд</v>
      </c>
      <c r="P164" s="60" t="str">
        <f t="shared" ref="P164" si="467">IF(NOT(SUM(P165)=0),SUM(P165),"нд")</f>
        <v>нд</v>
      </c>
      <c r="Q164" s="137" t="str">
        <f t="shared" si="465"/>
        <v>нд</v>
      </c>
      <c r="R164" s="60" t="str">
        <f t="shared" si="465"/>
        <v>нд</v>
      </c>
      <c r="S164" s="60" t="str">
        <f t="shared" si="465"/>
        <v>нд</v>
      </c>
      <c r="T164" s="60" t="str">
        <f t="shared" si="465"/>
        <v>нд</v>
      </c>
      <c r="U164" s="149" t="str">
        <f t="shared" si="380"/>
        <v>нд</v>
      </c>
      <c r="V164" s="157"/>
    </row>
    <row r="165" spans="1:22">
      <c r="A165" s="49" t="s">
        <v>26</v>
      </c>
      <c r="B165" s="49" t="s">
        <v>26</v>
      </c>
      <c r="C165" s="49" t="s">
        <v>26</v>
      </c>
      <c r="D165" s="49" t="s">
        <v>26</v>
      </c>
      <c r="E165" s="12" t="s">
        <v>26</v>
      </c>
      <c r="F165" s="49" t="s">
        <v>26</v>
      </c>
      <c r="G165" s="49" t="s">
        <v>26</v>
      </c>
      <c r="H165" s="32" t="str">
        <f t="shared" ref="H165:I165" si="468">IF(NOT(SUM(J165,L165,N165,P165)=0),SUM(J165,L165,N165,P165),"нд")</f>
        <v>нд</v>
      </c>
      <c r="I165" s="32" t="str">
        <f t="shared" si="468"/>
        <v>нд</v>
      </c>
      <c r="J165" s="49" t="s">
        <v>26</v>
      </c>
      <c r="K165" s="49" t="s">
        <v>26</v>
      </c>
      <c r="L165" s="49" t="s">
        <v>26</v>
      </c>
      <c r="M165" s="49" t="s">
        <v>26</v>
      </c>
      <c r="N165" s="49" t="s">
        <v>26</v>
      </c>
      <c r="O165" s="49" t="s">
        <v>26</v>
      </c>
      <c r="P165" s="49" t="s">
        <v>26</v>
      </c>
      <c r="Q165" s="138" t="s">
        <v>26</v>
      </c>
      <c r="R165" s="147" t="str">
        <f t="shared" ref="R165" si="469">IF(NOT(OR(F165="нд",I165="нд")),F165-I165,F165)</f>
        <v>нд</v>
      </c>
      <c r="S165" s="147" t="str">
        <f t="shared" ref="S165" si="470">IF(NOT(OR(G165="нд",I165="нд")),G165-I165,G165)</f>
        <v>нд</v>
      </c>
      <c r="T165" s="150" t="str">
        <f t="shared" ref="T165" si="471">IF(SUM(I165)-SUM(H165)=0,"нд",SUM(I165)-SUM(H165))</f>
        <v>нд</v>
      </c>
      <c r="U165" s="149" t="str">
        <f t="shared" si="380"/>
        <v>нд</v>
      </c>
      <c r="V165" s="157"/>
    </row>
    <row r="166" spans="1:22" ht="47.25">
      <c r="A166" s="58" t="s">
        <v>322</v>
      </c>
      <c r="B166" s="59" t="s">
        <v>323</v>
      </c>
      <c r="C166" s="60" t="s">
        <v>25</v>
      </c>
      <c r="D166" s="60" t="str">
        <f t="shared" ref="D166:I166" si="472">IF(NOT(SUM(D167)=0),SUM(D167),"нд")</f>
        <v>нд</v>
      </c>
      <c r="E166" s="13" t="str">
        <f t="shared" si="472"/>
        <v>нд</v>
      </c>
      <c r="F166" s="60" t="str">
        <f t="shared" si="472"/>
        <v>нд</v>
      </c>
      <c r="G166" s="60" t="str">
        <f t="shared" si="472"/>
        <v>нд</v>
      </c>
      <c r="H166" s="60" t="str">
        <f t="shared" si="472"/>
        <v>нд</v>
      </c>
      <c r="I166" s="60" t="str">
        <f t="shared" si="472"/>
        <v>нд</v>
      </c>
      <c r="J166" s="60" t="str">
        <f t="shared" ref="J166:K166" si="473">IF(NOT(SUM(J167)=0),SUM(J167),"нд")</f>
        <v>нд</v>
      </c>
      <c r="K166" s="60" t="str">
        <f t="shared" si="473"/>
        <v>нд</v>
      </c>
      <c r="L166" s="60" t="str">
        <f t="shared" ref="L166:T166" si="474">IF(NOT(SUM(L167)=0),SUM(L167),"нд")</f>
        <v>нд</v>
      </c>
      <c r="M166" s="60" t="str">
        <f t="shared" si="474"/>
        <v>нд</v>
      </c>
      <c r="N166" s="60" t="str">
        <f t="shared" ref="N166" si="475">IF(NOT(SUM(N167)=0),SUM(N167),"нд")</f>
        <v>нд</v>
      </c>
      <c r="O166" s="60" t="str">
        <f t="shared" si="474"/>
        <v>нд</v>
      </c>
      <c r="P166" s="60" t="str">
        <f t="shared" ref="P166" si="476">IF(NOT(SUM(P167)=0),SUM(P167),"нд")</f>
        <v>нд</v>
      </c>
      <c r="Q166" s="137" t="str">
        <f t="shared" si="474"/>
        <v>нд</v>
      </c>
      <c r="R166" s="60" t="str">
        <f t="shared" si="474"/>
        <v>нд</v>
      </c>
      <c r="S166" s="60" t="str">
        <f t="shared" si="474"/>
        <v>нд</v>
      </c>
      <c r="T166" s="60" t="str">
        <f t="shared" si="474"/>
        <v>нд</v>
      </c>
      <c r="U166" s="149" t="str">
        <f t="shared" si="380"/>
        <v>нд</v>
      </c>
      <c r="V166" s="157"/>
    </row>
    <row r="167" spans="1:22">
      <c r="A167" s="49" t="s">
        <v>26</v>
      </c>
      <c r="B167" s="49" t="s">
        <v>26</v>
      </c>
      <c r="C167" s="49" t="s">
        <v>26</v>
      </c>
      <c r="D167" s="49" t="s">
        <v>26</v>
      </c>
      <c r="E167" s="12" t="s">
        <v>26</v>
      </c>
      <c r="F167" s="49" t="s">
        <v>26</v>
      </c>
      <c r="G167" s="49" t="s">
        <v>26</v>
      </c>
      <c r="H167" s="32" t="str">
        <f t="shared" ref="H167:I167" si="477">IF(NOT(SUM(J167,L167,N167,P167)=0),SUM(J167,L167,N167,P167),"нд")</f>
        <v>нд</v>
      </c>
      <c r="I167" s="32" t="str">
        <f t="shared" si="477"/>
        <v>нд</v>
      </c>
      <c r="J167" s="49" t="s">
        <v>26</v>
      </c>
      <c r="K167" s="49" t="s">
        <v>26</v>
      </c>
      <c r="L167" s="49" t="s">
        <v>26</v>
      </c>
      <c r="M167" s="49" t="s">
        <v>26</v>
      </c>
      <c r="N167" s="49" t="s">
        <v>26</v>
      </c>
      <c r="O167" s="49" t="s">
        <v>26</v>
      </c>
      <c r="P167" s="49" t="s">
        <v>26</v>
      </c>
      <c r="Q167" s="138" t="s">
        <v>26</v>
      </c>
      <c r="R167" s="147" t="str">
        <f t="shared" ref="R167" si="478">IF(NOT(OR(F167="нд",I167="нд")),F167-I167,F167)</f>
        <v>нд</v>
      </c>
      <c r="S167" s="147" t="str">
        <f t="shared" ref="S167" si="479">IF(NOT(OR(G167="нд",I167="нд")),G167-I167,G167)</f>
        <v>нд</v>
      </c>
      <c r="T167" s="150" t="str">
        <f t="shared" ref="T167" si="480">IF(SUM(I167)-SUM(H167)=0,"нд",SUM(I167)-SUM(H167))</f>
        <v>нд</v>
      </c>
      <c r="U167" s="149" t="str">
        <f t="shared" si="380"/>
        <v>нд</v>
      </c>
      <c r="V167" s="157"/>
    </row>
    <row r="168" spans="1:22" ht="47.25">
      <c r="A168" s="55" t="s">
        <v>324</v>
      </c>
      <c r="B168" s="56" t="s">
        <v>325</v>
      </c>
      <c r="C168" s="57" t="s">
        <v>25</v>
      </c>
      <c r="D168" s="100" t="str">
        <f t="shared" ref="D168:I168" si="481">IF(NOT(SUM(D169,D171)=0),SUM(D169,D171),"нд")</f>
        <v>нд</v>
      </c>
      <c r="E168" s="17">
        <f t="shared" si="481"/>
        <v>4.3159999999999998</v>
      </c>
      <c r="F168" s="100" t="str">
        <f t="shared" si="481"/>
        <v>нд</v>
      </c>
      <c r="G168" s="100">
        <f t="shared" si="481"/>
        <v>4.3159999999999998</v>
      </c>
      <c r="H168" s="100">
        <f t="shared" si="481"/>
        <v>4.3159999999999998</v>
      </c>
      <c r="I168" s="100">
        <f t="shared" si="481"/>
        <v>4.2009999999999996</v>
      </c>
      <c r="J168" s="100" t="str">
        <f t="shared" ref="J168:K168" si="482">IF(NOT(SUM(J169,J171)=0),SUM(J169,J171),"нд")</f>
        <v>нд</v>
      </c>
      <c r="K168" s="100" t="str">
        <f t="shared" si="482"/>
        <v>нд</v>
      </c>
      <c r="L168" s="100" t="str">
        <f t="shared" ref="L168:M168" si="483">IF(NOT(SUM(L169,L171)=0),SUM(L169,L171),"нд")</f>
        <v>нд</v>
      </c>
      <c r="M168" s="100" t="str">
        <f t="shared" si="483"/>
        <v>нд</v>
      </c>
      <c r="N168" s="100" t="str">
        <f t="shared" ref="N168:O168" si="484">IF(NOT(SUM(N169,N171)=0),SUM(N169,N171),"нд")</f>
        <v>нд</v>
      </c>
      <c r="O168" s="100" t="str">
        <f t="shared" si="484"/>
        <v>нд</v>
      </c>
      <c r="P168" s="100">
        <f t="shared" ref="P168:S168" si="485">IF(NOT(SUM(P169,P171)=0),SUM(P169,P171),"нд")</f>
        <v>4.3159999999999998</v>
      </c>
      <c r="Q168" s="136">
        <f t="shared" si="485"/>
        <v>4.2009999999999996</v>
      </c>
      <c r="R168" s="100" t="str">
        <f t="shared" si="485"/>
        <v>нд</v>
      </c>
      <c r="S168" s="100" t="str">
        <f t="shared" si="485"/>
        <v>нд</v>
      </c>
      <c r="T168" s="100">
        <f t="shared" ref="T168" si="486">IF(NOT(SUM(T169,T171)=0),SUM(T169,T171),"нд")</f>
        <v>-0.11500000000000021</v>
      </c>
      <c r="U168" s="149">
        <f t="shared" si="380"/>
        <v>-2.66</v>
      </c>
      <c r="V168" s="157"/>
    </row>
    <row r="169" spans="1:22" ht="31.5">
      <c r="A169" s="58" t="s">
        <v>326</v>
      </c>
      <c r="B169" s="59" t="s">
        <v>327</v>
      </c>
      <c r="C169" s="60" t="s">
        <v>25</v>
      </c>
      <c r="D169" s="60" t="str">
        <f t="shared" ref="D169:G169" si="487">IF(NOT(SUM(D170)=0),SUM(D170),"нд")</f>
        <v>нд</v>
      </c>
      <c r="E169" s="13" t="str">
        <f t="shared" si="487"/>
        <v>нд</v>
      </c>
      <c r="F169" s="60" t="str">
        <f t="shared" si="487"/>
        <v>нд</v>
      </c>
      <c r="G169" s="60" t="str">
        <f t="shared" si="487"/>
        <v>нд</v>
      </c>
      <c r="H169" s="60" t="str">
        <f t="shared" ref="H169:I169" si="488">IF(NOT(SUM(H170)=0),SUM(H170),"нд")</f>
        <v>нд</v>
      </c>
      <c r="I169" s="60" t="str">
        <f t="shared" si="488"/>
        <v>нд</v>
      </c>
      <c r="J169" s="60" t="str">
        <f t="shared" ref="J169" si="489">IF(NOT(SUM(J170)=0),SUM(J170),"нд")</f>
        <v>нд</v>
      </c>
      <c r="K169" s="60" t="str">
        <f t="shared" ref="K169" si="490">IF(NOT(SUM(K170)=0),SUM(K170),"нд")</f>
        <v>нд</v>
      </c>
      <c r="L169" s="60" t="str">
        <f t="shared" ref="L169:M169" si="491">IF(NOT(SUM(L170)=0),SUM(L170),"нд")</f>
        <v>нд</v>
      </c>
      <c r="M169" s="60" t="str">
        <f t="shared" si="491"/>
        <v>нд</v>
      </c>
      <c r="N169" s="60" t="str">
        <f t="shared" ref="N169" si="492">IF(NOT(SUM(N170)=0),SUM(N170),"нд")</f>
        <v>нд</v>
      </c>
      <c r="O169" s="60" t="str">
        <f t="shared" ref="O169:T169" si="493">IF(NOT(SUM(O170)=0),SUM(O170),"нд")</f>
        <v>нд</v>
      </c>
      <c r="P169" s="60" t="str">
        <f t="shared" ref="P169" si="494">IF(NOT(SUM(P170)=0),SUM(P170),"нд")</f>
        <v>нд</v>
      </c>
      <c r="Q169" s="137" t="str">
        <f t="shared" si="493"/>
        <v>нд</v>
      </c>
      <c r="R169" s="60" t="str">
        <f t="shared" si="493"/>
        <v>нд</v>
      </c>
      <c r="S169" s="60" t="str">
        <f t="shared" si="493"/>
        <v>нд</v>
      </c>
      <c r="T169" s="60" t="str">
        <f t="shared" si="493"/>
        <v>нд</v>
      </c>
      <c r="U169" s="149" t="str">
        <f t="shared" si="380"/>
        <v>нд</v>
      </c>
      <c r="V169" s="157"/>
    </row>
    <row r="170" spans="1:22">
      <c r="A170" s="49" t="s">
        <v>26</v>
      </c>
      <c r="B170" s="49" t="s">
        <v>26</v>
      </c>
      <c r="C170" s="49" t="s">
        <v>26</v>
      </c>
      <c r="D170" s="49" t="s">
        <v>26</v>
      </c>
      <c r="E170" s="12" t="s">
        <v>26</v>
      </c>
      <c r="F170" s="49" t="s">
        <v>26</v>
      </c>
      <c r="G170" s="49" t="s">
        <v>26</v>
      </c>
      <c r="H170" s="32" t="str">
        <f t="shared" ref="H170:I170" si="495">IF(NOT(SUM(J170,L170,N170,P170)=0),SUM(J170,L170,N170,P170),"нд")</f>
        <v>нд</v>
      </c>
      <c r="I170" s="32" t="str">
        <f t="shared" si="495"/>
        <v>нд</v>
      </c>
      <c r="J170" s="49" t="s">
        <v>26</v>
      </c>
      <c r="K170" s="49" t="s">
        <v>26</v>
      </c>
      <c r="L170" s="49" t="s">
        <v>26</v>
      </c>
      <c r="M170" s="49" t="s">
        <v>26</v>
      </c>
      <c r="N170" s="49" t="s">
        <v>26</v>
      </c>
      <c r="O170" s="49" t="s">
        <v>26</v>
      </c>
      <c r="P170" s="49" t="s">
        <v>26</v>
      </c>
      <c r="Q170" s="138" t="s">
        <v>26</v>
      </c>
      <c r="R170" s="147" t="str">
        <f t="shared" ref="R170" si="496">IF(NOT(OR(F170="нд",I170="нд")),F170-I170,F170)</f>
        <v>нд</v>
      </c>
      <c r="S170" s="147" t="str">
        <f t="shared" ref="S170" si="497">IF(NOT(OR(G170="нд",I170="нд")),G170-I170,G170)</f>
        <v>нд</v>
      </c>
      <c r="T170" s="150" t="str">
        <f t="shared" ref="T170" si="498">IF(SUM(I170)-SUM(H170)=0,"нд",SUM(I170)-SUM(H170))</f>
        <v>нд</v>
      </c>
      <c r="U170" s="149" t="str">
        <f t="shared" si="380"/>
        <v>нд</v>
      </c>
      <c r="V170" s="157"/>
    </row>
    <row r="171" spans="1:22" ht="31.5">
      <c r="A171" s="58" t="s">
        <v>328</v>
      </c>
      <c r="B171" s="59" t="s">
        <v>329</v>
      </c>
      <c r="C171" s="60" t="s">
        <v>25</v>
      </c>
      <c r="D171" s="60" t="str">
        <f t="shared" ref="D171" si="499">IF(NOT(SUM(D173)=0),SUM(D173),"нд")</f>
        <v>нд</v>
      </c>
      <c r="E171" s="13">
        <f t="shared" ref="E171" si="500">IF(NOT(SUM(E173)=0),SUM(E173),"нд")</f>
        <v>4.3159999999999998</v>
      </c>
      <c r="F171" s="60" t="str">
        <f t="shared" ref="F171:G171" si="501">IF(NOT(SUM(F173)=0),SUM(F173),"нд")</f>
        <v>нд</v>
      </c>
      <c r="G171" s="60">
        <f t="shared" si="501"/>
        <v>4.3159999999999998</v>
      </c>
      <c r="H171" s="60">
        <f t="shared" ref="H171:I171" si="502">IF(NOT(SUM(H173)=0),SUM(H173),"нд")</f>
        <v>4.3159999999999998</v>
      </c>
      <c r="I171" s="60">
        <f t="shared" si="502"/>
        <v>4.2009999999999996</v>
      </c>
      <c r="J171" s="60" t="str">
        <f t="shared" ref="J171:K171" si="503">IF(NOT(SUM(J173)=0),SUM(J173),"нд")</f>
        <v>нд</v>
      </c>
      <c r="K171" s="60" t="str">
        <f t="shared" si="503"/>
        <v>нд</v>
      </c>
      <c r="L171" s="60" t="str">
        <f t="shared" ref="L171:M171" si="504">IF(NOT(SUM(L173)=0),SUM(L173),"нд")</f>
        <v>нд</v>
      </c>
      <c r="M171" s="60" t="str">
        <f t="shared" si="504"/>
        <v>нд</v>
      </c>
      <c r="N171" s="60" t="str">
        <f t="shared" ref="N171:O171" si="505">IF(NOT(SUM(N173)=0),SUM(N173),"нд")</f>
        <v>нд</v>
      </c>
      <c r="O171" s="60" t="str">
        <f t="shared" si="505"/>
        <v>нд</v>
      </c>
      <c r="P171" s="60">
        <f t="shared" ref="P171:S171" si="506">IF(NOT(SUM(P173)=0),SUM(P173),"нд")</f>
        <v>4.3159999999999998</v>
      </c>
      <c r="Q171" s="137">
        <f t="shared" si="506"/>
        <v>4.2009999999999996</v>
      </c>
      <c r="R171" s="60" t="str">
        <f t="shared" si="506"/>
        <v>нд</v>
      </c>
      <c r="S171" s="60" t="str">
        <f t="shared" si="506"/>
        <v>нд</v>
      </c>
      <c r="T171" s="60">
        <f t="shared" ref="T171" si="507">IF(NOT(SUM(T173)=0),SUM(T173),"нд")</f>
        <v>-0.11500000000000021</v>
      </c>
      <c r="U171" s="149">
        <f t="shared" si="380"/>
        <v>-2.66</v>
      </c>
      <c r="V171" s="157"/>
    </row>
    <row r="172" spans="1:22">
      <c r="A172" s="81" t="s">
        <v>460</v>
      </c>
      <c r="B172" s="82" t="s">
        <v>67</v>
      </c>
      <c r="C172" s="83" t="s">
        <v>25</v>
      </c>
      <c r="D172" s="104" t="str">
        <f t="shared" ref="D172" si="508">IF(NOT(SUM(D173)=0),SUM(D173),"нд")</f>
        <v>нд</v>
      </c>
      <c r="E172" s="7">
        <f t="shared" ref="E172" si="509">IF(NOT(SUM(E173)=0),SUM(E173),"нд")</f>
        <v>4.3159999999999998</v>
      </c>
      <c r="F172" s="104" t="str">
        <f t="shared" ref="F172:I172" si="510">IF(NOT(SUM(F173)=0),SUM(F173),"нд")</f>
        <v>нд</v>
      </c>
      <c r="G172" s="104">
        <f t="shared" si="510"/>
        <v>4.3159999999999998</v>
      </c>
      <c r="H172" s="98">
        <f t="shared" si="510"/>
        <v>4.3159999999999998</v>
      </c>
      <c r="I172" s="98">
        <f t="shared" si="510"/>
        <v>4.2009999999999996</v>
      </c>
      <c r="J172" s="98" t="str">
        <f t="shared" ref="J172:K172" si="511">IF(NOT(SUM(J173)=0),SUM(J173),"нд")</f>
        <v>нд</v>
      </c>
      <c r="K172" s="98" t="str">
        <f t="shared" si="511"/>
        <v>нд</v>
      </c>
      <c r="L172" s="98" t="str">
        <f t="shared" ref="L172:T172" si="512">IF(NOT(SUM(L173)=0),SUM(L173),"нд")</f>
        <v>нд</v>
      </c>
      <c r="M172" s="98" t="str">
        <f t="shared" si="512"/>
        <v>нд</v>
      </c>
      <c r="N172" s="98" t="str">
        <f t="shared" ref="N172" si="513">IF(NOT(SUM(N173)=0),SUM(N173),"нд")</f>
        <v>нд</v>
      </c>
      <c r="O172" s="98" t="str">
        <f t="shared" si="512"/>
        <v>нд</v>
      </c>
      <c r="P172" s="98">
        <f t="shared" ref="P172" si="514">IF(NOT(SUM(P173)=0),SUM(P173),"нд")</f>
        <v>4.3159999999999998</v>
      </c>
      <c r="Q172" s="133">
        <f t="shared" si="512"/>
        <v>4.2009999999999996</v>
      </c>
      <c r="R172" s="98" t="str">
        <f t="shared" si="512"/>
        <v>нд</v>
      </c>
      <c r="S172" s="98" t="str">
        <f t="shared" si="512"/>
        <v>нд</v>
      </c>
      <c r="T172" s="98">
        <f t="shared" si="512"/>
        <v>-0.11500000000000021</v>
      </c>
      <c r="U172" s="149">
        <f t="shared" si="380"/>
        <v>-2.66</v>
      </c>
      <c r="V172" s="157"/>
    </row>
    <row r="173" spans="1:22" ht="94.5">
      <c r="A173" s="84" t="s">
        <v>461</v>
      </c>
      <c r="B173" s="85" t="s">
        <v>462</v>
      </c>
      <c r="C173" s="86" t="s">
        <v>463</v>
      </c>
      <c r="D173" s="86" t="s">
        <v>26</v>
      </c>
      <c r="E173" s="107">
        <v>4.3159999999999998</v>
      </c>
      <c r="F173" s="104" t="s">
        <v>26</v>
      </c>
      <c r="G173" s="104">
        <v>4.3159999999999998</v>
      </c>
      <c r="H173" s="32">
        <f t="shared" ref="H173:I173" si="515">IF(NOT(SUM(J173,L173,N173,P173)=0),SUM(J173,L173,N173,P173),"нд")</f>
        <v>4.3159999999999998</v>
      </c>
      <c r="I173" s="32">
        <f t="shared" si="515"/>
        <v>4.2009999999999996</v>
      </c>
      <c r="J173" s="104" t="s">
        <v>26</v>
      </c>
      <c r="K173" s="104" t="s">
        <v>26</v>
      </c>
      <c r="L173" s="104" t="s">
        <v>26</v>
      </c>
      <c r="M173" s="104" t="s">
        <v>26</v>
      </c>
      <c r="N173" s="104" t="s">
        <v>26</v>
      </c>
      <c r="O173" s="104" t="s">
        <v>26</v>
      </c>
      <c r="P173" s="104">
        <v>4.3159999999999998</v>
      </c>
      <c r="Q173" s="142">
        <v>4.2009999999999996</v>
      </c>
      <c r="R173" s="147" t="str">
        <f t="shared" ref="R173" si="516">IF(NOT(OR(F173="нд",I173="нд")),F173-I173,F173)</f>
        <v>нд</v>
      </c>
      <c r="S173" s="147" t="s">
        <v>26</v>
      </c>
      <c r="T173" s="150">
        <f t="shared" ref="T173" si="517">IF(SUM(I173)-SUM(H173)=0,"нд",SUM(I173)-SUM(H173))</f>
        <v>-0.11500000000000021</v>
      </c>
      <c r="U173" s="149">
        <f t="shared" si="380"/>
        <v>-2.66</v>
      </c>
      <c r="V173" s="155" t="s">
        <v>465</v>
      </c>
    </row>
    <row r="174" spans="1:22" ht="63">
      <c r="A174" s="52" t="s">
        <v>330</v>
      </c>
      <c r="B174" s="53" t="s">
        <v>331</v>
      </c>
      <c r="C174" s="54" t="s">
        <v>25</v>
      </c>
      <c r="D174" s="99" t="str">
        <f t="shared" ref="D174:I174" si="518">IF(NOT(SUM(D175,D177)=0),SUM(D175,D177),"нд")</f>
        <v>нд</v>
      </c>
      <c r="E174" s="16" t="str">
        <f t="shared" si="518"/>
        <v>нд</v>
      </c>
      <c r="F174" s="99" t="str">
        <f t="shared" si="518"/>
        <v>нд</v>
      </c>
      <c r="G174" s="99" t="str">
        <f t="shared" si="518"/>
        <v>нд</v>
      </c>
      <c r="H174" s="99" t="str">
        <f t="shared" si="518"/>
        <v>нд</v>
      </c>
      <c r="I174" s="99" t="str">
        <f t="shared" si="518"/>
        <v>нд</v>
      </c>
      <c r="J174" s="99" t="str">
        <f t="shared" ref="J174:K174" si="519">IF(NOT(SUM(J175,J177)=0),SUM(J175,J177),"нд")</f>
        <v>нд</v>
      </c>
      <c r="K174" s="99" t="str">
        <f t="shared" si="519"/>
        <v>нд</v>
      </c>
      <c r="L174" s="99" t="str">
        <f t="shared" ref="L174:M174" si="520">IF(NOT(SUM(L175,L177)=0),SUM(L175,L177),"нд")</f>
        <v>нд</v>
      </c>
      <c r="M174" s="99" t="str">
        <f t="shared" si="520"/>
        <v>нд</v>
      </c>
      <c r="N174" s="99" t="str">
        <f t="shared" ref="N174:O174" si="521">IF(NOT(SUM(N175,N177)=0),SUM(N175,N177),"нд")</f>
        <v>нд</v>
      </c>
      <c r="O174" s="99" t="str">
        <f t="shared" si="521"/>
        <v>нд</v>
      </c>
      <c r="P174" s="99" t="str">
        <f t="shared" ref="P174:S174" si="522">IF(NOT(SUM(P175,P177)=0),SUM(P175,P177),"нд")</f>
        <v>нд</v>
      </c>
      <c r="Q174" s="135" t="str">
        <f t="shared" si="522"/>
        <v>нд</v>
      </c>
      <c r="R174" s="99" t="str">
        <f t="shared" si="522"/>
        <v>нд</v>
      </c>
      <c r="S174" s="99" t="str">
        <f t="shared" si="522"/>
        <v>нд</v>
      </c>
      <c r="T174" s="99" t="str">
        <f t="shared" ref="T174" si="523">IF(NOT(SUM(T175,T177)=0),SUM(T175,T177),"нд")</f>
        <v>нд</v>
      </c>
      <c r="U174" s="149" t="str">
        <f t="shared" si="380"/>
        <v>нд</v>
      </c>
      <c r="V174" s="157"/>
    </row>
    <row r="175" spans="1:22" ht="47.25">
      <c r="A175" s="55" t="s">
        <v>332</v>
      </c>
      <c r="B175" s="56" t="s">
        <v>333</v>
      </c>
      <c r="C175" s="57" t="s">
        <v>25</v>
      </c>
      <c r="D175" s="100" t="str">
        <f t="shared" ref="D175:G175" si="524">IF(NOT(SUM(D176)=0),SUM(D176),"нд")</f>
        <v>нд</v>
      </c>
      <c r="E175" s="17" t="str">
        <f t="shared" si="524"/>
        <v>нд</v>
      </c>
      <c r="F175" s="100" t="str">
        <f t="shared" si="524"/>
        <v>нд</v>
      </c>
      <c r="G175" s="100" t="str">
        <f t="shared" si="524"/>
        <v>нд</v>
      </c>
      <c r="H175" s="100" t="str">
        <f t="shared" ref="H175:I175" si="525">IF(NOT(SUM(H176)=0),SUM(H176),"нд")</f>
        <v>нд</v>
      </c>
      <c r="I175" s="100" t="str">
        <f t="shared" si="525"/>
        <v>нд</v>
      </c>
      <c r="J175" s="100" t="str">
        <f t="shared" ref="J175" si="526">IF(NOT(SUM(J176)=0),SUM(J176),"нд")</f>
        <v>нд</v>
      </c>
      <c r="K175" s="100" t="str">
        <f t="shared" ref="K175" si="527">IF(NOT(SUM(K176)=0),SUM(K176),"нд")</f>
        <v>нд</v>
      </c>
      <c r="L175" s="100" t="str">
        <f t="shared" ref="L175:M175" si="528">IF(NOT(SUM(L176)=0),SUM(L176),"нд")</f>
        <v>нд</v>
      </c>
      <c r="M175" s="100" t="str">
        <f t="shared" si="528"/>
        <v>нд</v>
      </c>
      <c r="N175" s="100" t="str">
        <f t="shared" ref="N175" si="529">IF(NOT(SUM(N176)=0),SUM(N176),"нд")</f>
        <v>нд</v>
      </c>
      <c r="O175" s="100" t="str">
        <f t="shared" ref="O175:T175" si="530">IF(NOT(SUM(O176)=0),SUM(O176),"нд")</f>
        <v>нд</v>
      </c>
      <c r="P175" s="100" t="str">
        <f t="shared" ref="P175" si="531">IF(NOT(SUM(P176)=0),SUM(P176),"нд")</f>
        <v>нд</v>
      </c>
      <c r="Q175" s="136" t="str">
        <f t="shared" si="530"/>
        <v>нд</v>
      </c>
      <c r="R175" s="100" t="str">
        <f t="shared" si="530"/>
        <v>нд</v>
      </c>
      <c r="S175" s="100" t="str">
        <f t="shared" si="530"/>
        <v>нд</v>
      </c>
      <c r="T175" s="100" t="str">
        <f t="shared" si="530"/>
        <v>нд</v>
      </c>
      <c r="U175" s="149" t="str">
        <f t="shared" si="380"/>
        <v>нд</v>
      </c>
      <c r="V175" s="157"/>
    </row>
    <row r="176" spans="1:22">
      <c r="A176" s="49" t="s">
        <v>26</v>
      </c>
      <c r="B176" s="49" t="s">
        <v>26</v>
      </c>
      <c r="C176" s="49" t="s">
        <v>26</v>
      </c>
      <c r="D176" s="49" t="s">
        <v>26</v>
      </c>
      <c r="E176" s="12" t="s">
        <v>26</v>
      </c>
      <c r="F176" s="49" t="s">
        <v>26</v>
      </c>
      <c r="G176" s="49" t="s">
        <v>26</v>
      </c>
      <c r="H176" s="32" t="str">
        <f t="shared" ref="H176:I178" si="532">IF(NOT(SUM(J176,L176,N176,P176)=0),SUM(J176,L176,N176,P176),"нд")</f>
        <v>нд</v>
      </c>
      <c r="I176" s="32" t="str">
        <f t="shared" si="532"/>
        <v>нд</v>
      </c>
      <c r="J176" s="49" t="s">
        <v>26</v>
      </c>
      <c r="K176" s="49" t="s">
        <v>26</v>
      </c>
      <c r="L176" s="49" t="s">
        <v>26</v>
      </c>
      <c r="M176" s="49" t="s">
        <v>26</v>
      </c>
      <c r="N176" s="49" t="s">
        <v>26</v>
      </c>
      <c r="O176" s="49" t="s">
        <v>26</v>
      </c>
      <c r="P176" s="49" t="s">
        <v>26</v>
      </c>
      <c r="Q176" s="138" t="s">
        <v>26</v>
      </c>
      <c r="R176" s="147" t="str">
        <f t="shared" ref="R176" si="533">IF(NOT(OR(F176="нд",I176="нд")),F176-I176,F176)</f>
        <v>нд</v>
      </c>
      <c r="S176" s="147" t="str">
        <f t="shared" ref="S176" si="534">IF(NOT(OR(G176="нд",I176="нд")),G176-I176,G176)</f>
        <v>нд</v>
      </c>
      <c r="T176" s="150" t="str">
        <f t="shared" ref="T176" si="535">IF(SUM(I176)-SUM(H176)=0,"нд",SUM(I176)-SUM(H176))</f>
        <v>нд</v>
      </c>
      <c r="U176" s="149" t="str">
        <f t="shared" si="380"/>
        <v>нд</v>
      </c>
      <c r="V176" s="157"/>
    </row>
    <row r="177" spans="1:22" ht="47.25">
      <c r="A177" s="55" t="s">
        <v>334</v>
      </c>
      <c r="B177" s="56" t="s">
        <v>335</v>
      </c>
      <c r="C177" s="57" t="s">
        <v>25</v>
      </c>
      <c r="D177" s="100" t="str">
        <f t="shared" ref="D177" si="536">IF(NOT(SUM(D178)=0),SUM(D178),"нд")</f>
        <v>нд</v>
      </c>
      <c r="E177" s="17" t="str">
        <f t="shared" ref="E177" si="537">IF(NOT(SUM(E178)=0),SUM(E178),"нд")</f>
        <v>нд</v>
      </c>
      <c r="F177" s="100" t="str">
        <f t="shared" ref="F177:G177" si="538">IF(NOT(SUM(F178)=0),SUM(F178),"нд")</f>
        <v>нд</v>
      </c>
      <c r="G177" s="100" t="str">
        <f t="shared" si="538"/>
        <v>нд</v>
      </c>
      <c r="H177" s="100" t="str">
        <f t="shared" ref="H177:I177" si="539">IF(NOT(SUM(H178)=0),SUM(H178),"нд")</f>
        <v>нд</v>
      </c>
      <c r="I177" s="100" t="str">
        <f t="shared" si="539"/>
        <v>нд</v>
      </c>
      <c r="J177" s="100" t="str">
        <f t="shared" ref="J177:K177" si="540">IF(NOT(SUM(J178)=0),SUM(J178),"нд")</f>
        <v>нд</v>
      </c>
      <c r="K177" s="100" t="str">
        <f t="shared" si="540"/>
        <v>нд</v>
      </c>
      <c r="L177" s="100" t="str">
        <f t="shared" ref="L177:T177" si="541">IF(NOT(SUM(L178)=0),SUM(L178),"нд")</f>
        <v>нд</v>
      </c>
      <c r="M177" s="100" t="str">
        <f t="shared" si="541"/>
        <v>нд</v>
      </c>
      <c r="N177" s="100" t="str">
        <f t="shared" ref="N177" si="542">IF(NOT(SUM(N178)=0),SUM(N178),"нд")</f>
        <v>нд</v>
      </c>
      <c r="O177" s="100" t="str">
        <f t="shared" si="541"/>
        <v>нд</v>
      </c>
      <c r="P177" s="100" t="str">
        <f t="shared" ref="P177" si="543">IF(NOT(SUM(P178)=0),SUM(P178),"нд")</f>
        <v>нд</v>
      </c>
      <c r="Q177" s="136" t="str">
        <f t="shared" si="541"/>
        <v>нд</v>
      </c>
      <c r="R177" s="100" t="str">
        <f t="shared" si="541"/>
        <v>нд</v>
      </c>
      <c r="S177" s="100" t="str">
        <f t="shared" si="541"/>
        <v>нд</v>
      </c>
      <c r="T177" s="100" t="str">
        <f t="shared" si="541"/>
        <v>нд</v>
      </c>
      <c r="U177" s="149" t="str">
        <f t="shared" si="380"/>
        <v>нд</v>
      </c>
      <c r="V177" s="157"/>
    </row>
    <row r="178" spans="1:22">
      <c r="A178" s="49" t="s">
        <v>26</v>
      </c>
      <c r="B178" s="49" t="s">
        <v>26</v>
      </c>
      <c r="C178" s="49" t="s">
        <v>26</v>
      </c>
      <c r="D178" s="49" t="s">
        <v>26</v>
      </c>
      <c r="E178" s="12" t="s">
        <v>26</v>
      </c>
      <c r="F178" s="49" t="s">
        <v>26</v>
      </c>
      <c r="G178" s="49" t="s">
        <v>26</v>
      </c>
      <c r="H178" s="32" t="str">
        <f t="shared" si="532"/>
        <v>нд</v>
      </c>
      <c r="I178" s="32" t="str">
        <f t="shared" si="532"/>
        <v>нд</v>
      </c>
      <c r="J178" s="49" t="s">
        <v>26</v>
      </c>
      <c r="K178" s="49" t="s">
        <v>26</v>
      </c>
      <c r="L178" s="49" t="s">
        <v>26</v>
      </c>
      <c r="M178" s="49" t="s">
        <v>26</v>
      </c>
      <c r="N178" s="49" t="s">
        <v>26</v>
      </c>
      <c r="O178" s="49" t="s">
        <v>26</v>
      </c>
      <c r="P178" s="49" t="s">
        <v>26</v>
      </c>
      <c r="Q178" s="138" t="s">
        <v>26</v>
      </c>
      <c r="R178" s="147" t="str">
        <f t="shared" ref="R178" si="544">IF(NOT(OR(F178="нд",I178="нд")),F178-I178,F178)</f>
        <v>нд</v>
      </c>
      <c r="S178" s="147" t="str">
        <f t="shared" ref="S178" si="545">IF(NOT(OR(G178="нд",I178="нд")),G178-I178,G178)</f>
        <v>нд</v>
      </c>
      <c r="T178" s="150" t="str">
        <f t="shared" ref="T178" si="546">IF(SUM(I178)-SUM(H178)=0,"нд",SUM(I178)-SUM(H178))</f>
        <v>нд</v>
      </c>
      <c r="U178" s="149" t="str">
        <f t="shared" si="380"/>
        <v>нд</v>
      </c>
      <c r="V178" s="157"/>
    </row>
    <row r="179" spans="1:22" ht="31.5">
      <c r="A179" s="52" t="s">
        <v>336</v>
      </c>
      <c r="B179" s="53" t="s">
        <v>337</v>
      </c>
      <c r="C179" s="54" t="s">
        <v>25</v>
      </c>
      <c r="D179" s="99">
        <f t="shared" ref="D179" si="547">IF(NOT(SUM(D180,D185)=0),SUM(D180,D185),"нд")</f>
        <v>1.0029999999999999</v>
      </c>
      <c r="E179" s="16">
        <f>IF(NOT(SUM(E180,E185)=0),SUM(E180,E185),"нд")</f>
        <v>18.131</v>
      </c>
      <c r="F179" s="99" t="str">
        <f t="shared" ref="F179:I179" si="548">IF(NOT(SUM(F180,F185)=0),SUM(F180,F185),"нд")</f>
        <v>нд</v>
      </c>
      <c r="G179" s="99">
        <f t="shared" si="548"/>
        <v>11.766</v>
      </c>
      <c r="H179" s="99">
        <f t="shared" si="548"/>
        <v>3.2210000000000001</v>
      </c>
      <c r="I179" s="99">
        <f t="shared" si="548"/>
        <v>3.1980000000000004</v>
      </c>
      <c r="J179" s="99" t="str">
        <f t="shared" ref="J179:K179" si="549">IF(NOT(SUM(J180,J185)=0),SUM(J180,J185),"нд")</f>
        <v>нд</v>
      </c>
      <c r="K179" s="99" t="str">
        <f t="shared" si="549"/>
        <v>нд</v>
      </c>
      <c r="L179" s="99">
        <f t="shared" ref="L179:M179" si="550">IF(NOT(SUM(L180,L185)=0),SUM(L180,L185),"нд")</f>
        <v>2.8330000000000002</v>
      </c>
      <c r="M179" s="99">
        <f t="shared" si="550"/>
        <v>1.1989999999999998</v>
      </c>
      <c r="N179" s="99" t="str">
        <f t="shared" ref="N179:O179" si="551">IF(NOT(SUM(N180,N185)=0),SUM(N180,N185),"нд")</f>
        <v>нд</v>
      </c>
      <c r="O179" s="99" t="str">
        <f t="shared" si="551"/>
        <v>нд</v>
      </c>
      <c r="P179" s="99">
        <f t="shared" ref="P179:S179" si="552">IF(NOT(SUM(P180,P185)=0),SUM(P180,P185),"нд")</f>
        <v>0.38800000000000001</v>
      </c>
      <c r="Q179" s="135">
        <f t="shared" si="552"/>
        <v>1.9990000000000001</v>
      </c>
      <c r="R179" s="99" t="str">
        <f t="shared" si="552"/>
        <v>нд</v>
      </c>
      <c r="S179" s="99">
        <f t="shared" si="552"/>
        <v>8.5449999999999999</v>
      </c>
      <c r="T179" s="99">
        <f t="shared" ref="T179" si="553">IF(NOT(SUM(T180,T185)=0),SUM(T180,T185),"нд")</f>
        <v>-2.300000000000002E-2</v>
      </c>
      <c r="U179" s="149">
        <f t="shared" si="380"/>
        <v>-0.71</v>
      </c>
      <c r="V179" s="157"/>
    </row>
    <row r="180" spans="1:22">
      <c r="A180" s="46" t="s">
        <v>338</v>
      </c>
      <c r="B180" s="47" t="s">
        <v>67</v>
      </c>
      <c r="C180" s="48" t="s">
        <v>25</v>
      </c>
      <c r="D180" s="98" t="str">
        <f t="shared" ref="D180" si="554">IF(NOT(SUM(D181:D184)=0),SUM(D181:D184),"нд")</f>
        <v>нд</v>
      </c>
      <c r="E180" s="7">
        <f t="shared" ref="E180" si="555">IF(NOT(SUM(E181:E184)=0),SUM(E181:E184),"нд")</f>
        <v>12.031000000000001</v>
      </c>
      <c r="F180" s="98" t="str">
        <f t="shared" ref="F180:G180" si="556">IF(NOT(SUM(F181:F184)=0),SUM(F181:F184),"нд")</f>
        <v>нд</v>
      </c>
      <c r="G180" s="98">
        <f t="shared" si="556"/>
        <v>11.766</v>
      </c>
      <c r="H180" s="98">
        <f t="shared" ref="H180:I180" si="557">IF(NOT(SUM(H181:H184)=0),SUM(H181:H184),"нд")</f>
        <v>3.2210000000000001</v>
      </c>
      <c r="I180" s="98">
        <f t="shared" si="557"/>
        <v>3.1980000000000004</v>
      </c>
      <c r="J180" s="98" t="str">
        <f t="shared" ref="J180" si="558">IF(NOT(SUM(J181:J184)=0),SUM(J181:J184),"нд")</f>
        <v>нд</v>
      </c>
      <c r="K180" s="98" t="str">
        <f t="shared" ref="K180" si="559">IF(NOT(SUM(K181:K184)=0),SUM(K181:K184),"нд")</f>
        <v>нд</v>
      </c>
      <c r="L180" s="98">
        <f t="shared" ref="L180:M180" si="560">IF(NOT(SUM(L181:L184)=0),SUM(L181:L184),"нд")</f>
        <v>2.8330000000000002</v>
      </c>
      <c r="M180" s="98">
        <f t="shared" si="560"/>
        <v>1.1989999999999998</v>
      </c>
      <c r="N180" s="98" t="str">
        <f t="shared" ref="N180" si="561">IF(NOT(SUM(N181:N184)=0),SUM(N181:N184),"нд")</f>
        <v>нд</v>
      </c>
      <c r="O180" s="98" t="str">
        <f t="shared" ref="O180" si="562">IF(NOT(SUM(O181:O184)=0),SUM(O181:O184),"нд")</f>
        <v>нд</v>
      </c>
      <c r="P180" s="98">
        <f t="shared" ref="P180" si="563">IF(NOT(SUM(P181:P184)=0),SUM(P181:P184),"нд")</f>
        <v>0.38800000000000001</v>
      </c>
      <c r="Q180" s="133">
        <f t="shared" ref="Q180:S180" si="564">IF(NOT(SUM(Q181:Q184)=0),SUM(Q181:Q184),"нд")</f>
        <v>1.9990000000000001</v>
      </c>
      <c r="R180" s="98" t="str">
        <f t="shared" si="564"/>
        <v>нд</v>
      </c>
      <c r="S180" s="98">
        <f t="shared" si="564"/>
        <v>8.5449999999999999</v>
      </c>
      <c r="T180" s="98">
        <f t="shared" ref="T180" si="565">IF(NOT(SUM(T181:T184)=0),SUM(T181:T184),"нд")</f>
        <v>-2.300000000000002E-2</v>
      </c>
      <c r="U180" s="149">
        <f t="shared" si="380"/>
        <v>-0.71</v>
      </c>
      <c r="V180" s="157"/>
    </row>
    <row r="181" spans="1:22" ht="47.25">
      <c r="A181" s="34" t="s">
        <v>339</v>
      </c>
      <c r="B181" s="61" t="s">
        <v>392</v>
      </c>
      <c r="C181" s="32" t="s">
        <v>145</v>
      </c>
      <c r="D181" s="89" t="s">
        <v>26</v>
      </c>
      <c r="E181" s="107">
        <f>0.265+2.833</f>
        <v>3.0980000000000003</v>
      </c>
      <c r="F181" s="33" t="s">
        <v>26</v>
      </c>
      <c r="G181" s="33">
        <v>2.8329999999999997</v>
      </c>
      <c r="H181" s="32">
        <f t="shared" ref="H181:I184" si="566">IF(NOT(SUM(J181,L181,N181,P181)=0),SUM(J181,L181,N181,P181),"нд")</f>
        <v>2.8330000000000002</v>
      </c>
      <c r="I181" s="32">
        <f t="shared" si="566"/>
        <v>2.8490000000000002</v>
      </c>
      <c r="J181" s="33" t="s">
        <v>26</v>
      </c>
      <c r="K181" s="33" t="s">
        <v>26</v>
      </c>
      <c r="L181" s="31">
        <v>2.8330000000000002</v>
      </c>
      <c r="M181" s="31">
        <v>0.85</v>
      </c>
      <c r="N181" s="33" t="s">
        <v>26</v>
      </c>
      <c r="O181" s="33" t="s">
        <v>26</v>
      </c>
      <c r="P181" s="33" t="s">
        <v>26</v>
      </c>
      <c r="Q181" s="118">
        <f>2.849-0.85</f>
        <v>1.9990000000000001</v>
      </c>
      <c r="R181" s="147" t="str">
        <f t="shared" ref="R181:R188" si="567">IF(NOT(OR(F181="нд",I181="нд")),F181-I181,F181)</f>
        <v>нд</v>
      </c>
      <c r="S181" s="147" t="s">
        <v>26</v>
      </c>
      <c r="T181" s="150">
        <f t="shared" ref="T181:T188" si="568">IF(SUM(I181)-SUM(H181)=0,"нд",SUM(I181)-SUM(H181))</f>
        <v>1.6000000000000014E-2</v>
      </c>
      <c r="U181" s="149">
        <f t="shared" si="380"/>
        <v>0.56000000000000005</v>
      </c>
      <c r="V181" s="158" t="s">
        <v>466</v>
      </c>
    </row>
    <row r="182" spans="1:22" ht="31.5">
      <c r="A182" s="34" t="s">
        <v>340</v>
      </c>
      <c r="B182" s="61" t="s">
        <v>146</v>
      </c>
      <c r="C182" s="62" t="s">
        <v>147</v>
      </c>
      <c r="D182" s="33" t="s">
        <v>26</v>
      </c>
      <c r="E182" s="107" t="s">
        <v>26</v>
      </c>
      <c r="F182" s="33" t="s">
        <v>26</v>
      </c>
      <c r="G182" s="33" t="s">
        <v>26</v>
      </c>
      <c r="H182" s="32" t="str">
        <f t="shared" si="566"/>
        <v>нд</v>
      </c>
      <c r="I182" s="32" t="str">
        <f t="shared" si="566"/>
        <v>нд</v>
      </c>
      <c r="J182" s="104" t="s">
        <v>26</v>
      </c>
      <c r="K182" s="104" t="s">
        <v>26</v>
      </c>
      <c r="L182" s="83" t="s">
        <v>26</v>
      </c>
      <c r="M182" s="83" t="s">
        <v>26</v>
      </c>
      <c r="N182" s="104" t="s">
        <v>26</v>
      </c>
      <c r="O182" s="104" t="s">
        <v>26</v>
      </c>
      <c r="P182" s="83" t="s">
        <v>26</v>
      </c>
      <c r="Q182" s="142" t="s">
        <v>26</v>
      </c>
      <c r="R182" s="147" t="str">
        <f t="shared" si="567"/>
        <v>нд</v>
      </c>
      <c r="S182" s="147" t="str">
        <f t="shared" ref="S182:S188" si="569">IF(NOT(OR(G182="нд",I182="нд")),G182-I182,G182)</f>
        <v>нд</v>
      </c>
      <c r="T182" s="150" t="str">
        <f t="shared" si="568"/>
        <v>нд</v>
      </c>
      <c r="U182" s="149" t="str">
        <f t="shared" si="380"/>
        <v>нд</v>
      </c>
      <c r="V182" s="157"/>
    </row>
    <row r="183" spans="1:22" ht="31.5">
      <c r="A183" s="34" t="s">
        <v>341</v>
      </c>
      <c r="B183" s="61" t="s">
        <v>148</v>
      </c>
      <c r="C183" s="62" t="s">
        <v>149</v>
      </c>
      <c r="D183" s="89" t="s">
        <v>26</v>
      </c>
      <c r="E183" s="107">
        <f>0.388+8.257</f>
        <v>8.6449999999999996</v>
      </c>
      <c r="F183" s="33" t="s">
        <v>26</v>
      </c>
      <c r="G183" s="33">
        <v>8.6449999999999996</v>
      </c>
      <c r="H183" s="32">
        <f t="shared" si="566"/>
        <v>0.38800000000000001</v>
      </c>
      <c r="I183" s="32">
        <f t="shared" si="566"/>
        <v>0.34899999999999998</v>
      </c>
      <c r="J183" s="33" t="s">
        <v>26</v>
      </c>
      <c r="K183" s="33" t="s">
        <v>26</v>
      </c>
      <c r="L183" s="95" t="s">
        <v>26</v>
      </c>
      <c r="M183" s="83">
        <v>0.34899999999999998</v>
      </c>
      <c r="N183" s="95" t="s">
        <v>26</v>
      </c>
      <c r="O183" s="33" t="s">
        <v>26</v>
      </c>
      <c r="P183" s="129">
        <v>0.38800000000000001</v>
      </c>
      <c r="Q183" s="118" t="s">
        <v>26</v>
      </c>
      <c r="R183" s="147" t="str">
        <f t="shared" si="567"/>
        <v>нд</v>
      </c>
      <c r="S183" s="147">
        <f>IF(NOT(OR(G183="нд",I183="нд")),G183-I183,G183)-0.039</f>
        <v>8.2569999999999997</v>
      </c>
      <c r="T183" s="150">
        <f t="shared" si="568"/>
        <v>-3.9000000000000035E-2</v>
      </c>
      <c r="U183" s="149">
        <f t="shared" si="380"/>
        <v>-10.050000000000001</v>
      </c>
      <c r="V183" s="155" t="s">
        <v>465</v>
      </c>
    </row>
    <row r="184" spans="1:22" ht="31.5">
      <c r="A184" s="87" t="s">
        <v>342</v>
      </c>
      <c r="B184" s="88" t="s">
        <v>343</v>
      </c>
      <c r="C184" s="89" t="s">
        <v>344</v>
      </c>
      <c r="D184" s="89" t="s">
        <v>26</v>
      </c>
      <c r="E184" s="107">
        <v>0.28799999999999998</v>
      </c>
      <c r="F184" s="33" t="s">
        <v>26</v>
      </c>
      <c r="G184" s="33">
        <v>0.28799999999999998</v>
      </c>
      <c r="H184" s="32" t="str">
        <f t="shared" si="566"/>
        <v>нд</v>
      </c>
      <c r="I184" s="32" t="str">
        <f t="shared" si="566"/>
        <v>нд</v>
      </c>
      <c r="J184" s="33" t="s">
        <v>26</v>
      </c>
      <c r="K184" s="33" t="s">
        <v>26</v>
      </c>
      <c r="L184" s="95" t="s">
        <v>26</v>
      </c>
      <c r="M184" s="95" t="s">
        <v>26</v>
      </c>
      <c r="N184" s="95" t="s">
        <v>26</v>
      </c>
      <c r="O184" s="33" t="s">
        <v>26</v>
      </c>
      <c r="P184" s="130" t="s">
        <v>26</v>
      </c>
      <c r="Q184" s="118" t="s">
        <v>26</v>
      </c>
      <c r="R184" s="147" t="str">
        <f t="shared" si="567"/>
        <v>нд</v>
      </c>
      <c r="S184" s="147">
        <f t="shared" si="569"/>
        <v>0.28799999999999998</v>
      </c>
      <c r="T184" s="150" t="str">
        <f t="shared" si="568"/>
        <v>нд</v>
      </c>
      <c r="U184" s="149" t="str">
        <f t="shared" si="380"/>
        <v>нд</v>
      </c>
      <c r="V184" s="157"/>
    </row>
    <row r="185" spans="1:22">
      <c r="A185" s="78" t="s">
        <v>345</v>
      </c>
      <c r="B185" s="44" t="s">
        <v>31</v>
      </c>
      <c r="C185" s="45" t="s">
        <v>25</v>
      </c>
      <c r="D185" s="45">
        <f t="shared" ref="D185" si="570">IF(NOT(SUM(D186)=0),SUM(D186),"нд")</f>
        <v>1.0029999999999999</v>
      </c>
      <c r="E185" s="5">
        <f t="shared" ref="E185" si="571">IF(NOT(SUM(E186)=0),SUM(E186),"нд")</f>
        <v>6.1000000000000005</v>
      </c>
      <c r="F185" s="45" t="str">
        <f t="shared" ref="F185:G185" si="572">IF(NOT(SUM(F186)=0),SUM(F186),"нд")</f>
        <v>нд</v>
      </c>
      <c r="G185" s="45" t="str">
        <f t="shared" si="572"/>
        <v>нд</v>
      </c>
      <c r="H185" s="45" t="str">
        <f t="shared" ref="H185:I185" si="573">IF(NOT(SUM(H186)=0),SUM(H186),"нд")</f>
        <v>нд</v>
      </c>
      <c r="I185" s="45" t="str">
        <f t="shared" si="573"/>
        <v>нд</v>
      </c>
      <c r="J185" s="45" t="str">
        <f t="shared" ref="J185" si="574">IF(NOT(SUM(J186)=0),SUM(J186),"нд")</f>
        <v>нд</v>
      </c>
      <c r="K185" s="45" t="str">
        <f t="shared" ref="K185" si="575">IF(NOT(SUM(K186)=0),SUM(K186),"нд")</f>
        <v>нд</v>
      </c>
      <c r="L185" s="45" t="str">
        <f t="shared" ref="L185:M185" si="576">IF(NOT(SUM(L186)=0),SUM(L186),"нд")</f>
        <v>нд</v>
      </c>
      <c r="M185" s="45" t="str">
        <f t="shared" si="576"/>
        <v>нд</v>
      </c>
      <c r="N185" s="45" t="str">
        <f t="shared" ref="N185" si="577">IF(NOT(SUM(N186)=0),SUM(N186),"нд")</f>
        <v>нд</v>
      </c>
      <c r="O185" s="45" t="str">
        <f t="shared" ref="O185:T185" si="578">IF(NOT(SUM(O186)=0),SUM(O186),"нд")</f>
        <v>нд</v>
      </c>
      <c r="P185" s="45" t="str">
        <f t="shared" ref="P185" si="579">IF(NOT(SUM(P186)=0),SUM(P186),"нд")</f>
        <v>нд</v>
      </c>
      <c r="Q185" s="140" t="str">
        <f t="shared" si="578"/>
        <v>нд</v>
      </c>
      <c r="R185" s="45" t="str">
        <f t="shared" si="578"/>
        <v>нд</v>
      </c>
      <c r="S185" s="45" t="str">
        <f t="shared" si="578"/>
        <v>нд</v>
      </c>
      <c r="T185" s="45" t="str">
        <f t="shared" si="578"/>
        <v>нд</v>
      </c>
      <c r="U185" s="149" t="str">
        <f t="shared" si="380"/>
        <v>нд</v>
      </c>
      <c r="V185" s="157"/>
    </row>
    <row r="186" spans="1:22" ht="47.25">
      <c r="A186" s="34" t="s">
        <v>346</v>
      </c>
      <c r="B186" s="61" t="s">
        <v>347</v>
      </c>
      <c r="C186" s="36" t="s">
        <v>348</v>
      </c>
      <c r="D186" s="62">
        <v>1.0029999999999999</v>
      </c>
      <c r="E186" s="107">
        <f>5.833+0.267</f>
        <v>6.1000000000000005</v>
      </c>
      <c r="F186" s="32" t="s">
        <v>26</v>
      </c>
      <c r="G186" s="120" t="s">
        <v>26</v>
      </c>
      <c r="H186" s="32" t="str">
        <f t="shared" ref="H186:I186" si="580">IF(NOT(SUM(J186,L186,N186,P186)=0),SUM(J186,L186,N186,P186),"нд")</f>
        <v>нд</v>
      </c>
      <c r="I186" s="32" t="str">
        <f t="shared" si="580"/>
        <v>нд</v>
      </c>
      <c r="J186" s="32" t="s">
        <v>26</v>
      </c>
      <c r="K186" s="32" t="s">
        <v>26</v>
      </c>
      <c r="L186" s="36" t="s">
        <v>26</v>
      </c>
      <c r="M186" s="36" t="s">
        <v>26</v>
      </c>
      <c r="N186" s="36" t="s">
        <v>26</v>
      </c>
      <c r="O186" s="32" t="s">
        <v>26</v>
      </c>
      <c r="P186" s="36" t="s">
        <v>26</v>
      </c>
      <c r="Q186" s="119" t="s">
        <v>26</v>
      </c>
      <c r="R186" s="147" t="str">
        <f t="shared" si="567"/>
        <v>нд</v>
      </c>
      <c r="S186" s="147" t="str">
        <f t="shared" si="569"/>
        <v>нд</v>
      </c>
      <c r="T186" s="150" t="str">
        <f t="shared" si="568"/>
        <v>нд</v>
      </c>
      <c r="U186" s="149" t="str">
        <f t="shared" si="380"/>
        <v>нд</v>
      </c>
      <c r="V186" s="157"/>
    </row>
    <row r="187" spans="1:22" ht="31.5">
      <c r="A187" s="52" t="s">
        <v>349</v>
      </c>
      <c r="B187" s="53" t="s">
        <v>350</v>
      </c>
      <c r="C187" s="54" t="s">
        <v>25</v>
      </c>
      <c r="D187" s="99" t="str">
        <f t="shared" ref="D187" si="581">IF(NOT(SUM(D188)=0),SUM(D188),"нд")</f>
        <v>нд</v>
      </c>
      <c r="E187" s="16" t="str">
        <f t="shared" ref="E187" si="582">IF(NOT(SUM(E188)=0),SUM(E188),"нд")</f>
        <v>нд</v>
      </c>
      <c r="F187" s="99" t="str">
        <f t="shared" ref="F187:G187" si="583">IF(NOT(SUM(F188)=0),SUM(F188),"нд")</f>
        <v>нд</v>
      </c>
      <c r="G187" s="99" t="str">
        <f t="shared" si="583"/>
        <v>нд</v>
      </c>
      <c r="H187" s="99" t="str">
        <f t="shared" ref="H187:I187" si="584">IF(NOT(SUM(H188)=0),SUM(H188),"нд")</f>
        <v>нд</v>
      </c>
      <c r="I187" s="99" t="str">
        <f t="shared" si="584"/>
        <v>нд</v>
      </c>
      <c r="J187" s="99" t="str">
        <f t="shared" ref="J187" si="585">IF(NOT(SUM(J188)=0),SUM(J188),"нд")</f>
        <v>нд</v>
      </c>
      <c r="K187" s="99" t="str">
        <f t="shared" ref="K187" si="586">IF(NOT(SUM(K188)=0),SUM(K188),"нд")</f>
        <v>нд</v>
      </c>
      <c r="L187" s="99" t="str">
        <f t="shared" ref="L187:M187" si="587">IF(NOT(SUM(L188)=0),SUM(L188),"нд")</f>
        <v>нд</v>
      </c>
      <c r="M187" s="99" t="str">
        <f t="shared" si="587"/>
        <v>нд</v>
      </c>
      <c r="N187" s="99" t="str">
        <f t="shared" ref="N187" si="588">IF(NOT(SUM(N188)=0),SUM(N188),"нд")</f>
        <v>нд</v>
      </c>
      <c r="O187" s="99" t="str">
        <f t="shared" ref="O187:T187" si="589">IF(NOT(SUM(O188)=0),SUM(O188),"нд")</f>
        <v>нд</v>
      </c>
      <c r="P187" s="99" t="str">
        <f t="shared" ref="P187" si="590">IF(NOT(SUM(P188)=0),SUM(P188),"нд")</f>
        <v>нд</v>
      </c>
      <c r="Q187" s="135" t="str">
        <f t="shared" si="589"/>
        <v>нд</v>
      </c>
      <c r="R187" s="99" t="str">
        <f t="shared" si="589"/>
        <v>нд</v>
      </c>
      <c r="S187" s="99" t="str">
        <f t="shared" si="589"/>
        <v>нд</v>
      </c>
      <c r="T187" s="99" t="str">
        <f t="shared" si="589"/>
        <v>нд</v>
      </c>
      <c r="U187" s="149" t="str">
        <f t="shared" si="380"/>
        <v>нд</v>
      </c>
      <c r="V187" s="157"/>
    </row>
    <row r="188" spans="1:22">
      <c r="A188" s="49" t="s">
        <v>26</v>
      </c>
      <c r="B188" s="49" t="s">
        <v>26</v>
      </c>
      <c r="C188" s="49" t="s">
        <v>26</v>
      </c>
      <c r="D188" s="49" t="s">
        <v>26</v>
      </c>
      <c r="E188" s="12" t="s">
        <v>26</v>
      </c>
      <c r="F188" s="49" t="s">
        <v>26</v>
      </c>
      <c r="G188" s="49" t="s">
        <v>26</v>
      </c>
      <c r="H188" s="32" t="str">
        <f t="shared" ref="H188:I188" si="591">IF(NOT(SUM(J188,L188,N188,P188)=0),SUM(J188,L188,N188,P188),"нд")</f>
        <v>нд</v>
      </c>
      <c r="I188" s="32" t="str">
        <f t="shared" si="591"/>
        <v>нд</v>
      </c>
      <c r="J188" s="49" t="s">
        <v>26</v>
      </c>
      <c r="K188" s="49" t="s">
        <v>26</v>
      </c>
      <c r="L188" s="49" t="s">
        <v>26</v>
      </c>
      <c r="M188" s="49" t="s">
        <v>26</v>
      </c>
      <c r="N188" s="49" t="s">
        <v>26</v>
      </c>
      <c r="O188" s="49" t="s">
        <v>26</v>
      </c>
      <c r="P188" s="49" t="s">
        <v>26</v>
      </c>
      <c r="Q188" s="138" t="s">
        <v>26</v>
      </c>
      <c r="R188" s="147" t="str">
        <f t="shared" si="567"/>
        <v>нд</v>
      </c>
      <c r="S188" s="147" t="str">
        <f t="shared" si="569"/>
        <v>нд</v>
      </c>
      <c r="T188" s="150" t="str">
        <f t="shared" si="568"/>
        <v>нд</v>
      </c>
      <c r="U188" s="149" t="str">
        <f t="shared" si="380"/>
        <v>нд</v>
      </c>
      <c r="V188" s="157"/>
    </row>
    <row r="189" spans="1:22">
      <c r="A189" s="52" t="s">
        <v>351</v>
      </c>
      <c r="B189" s="53" t="s">
        <v>352</v>
      </c>
      <c r="C189" s="54" t="s">
        <v>25</v>
      </c>
      <c r="D189" s="99" t="str">
        <f t="shared" ref="D189:I189" si="592">IF(NOT(SUM(D190,D207)=0),SUM(D190,D207),"нд")</f>
        <v>нд</v>
      </c>
      <c r="E189" s="16">
        <f t="shared" si="592"/>
        <v>14.702999999999999</v>
      </c>
      <c r="F189" s="99" t="str">
        <f t="shared" si="592"/>
        <v>нд</v>
      </c>
      <c r="G189" s="99">
        <f t="shared" si="592"/>
        <v>1.05</v>
      </c>
      <c r="H189" s="99">
        <f t="shared" si="592"/>
        <v>1.117</v>
      </c>
      <c r="I189" s="99">
        <f t="shared" si="592"/>
        <v>1.117</v>
      </c>
      <c r="J189" s="99">
        <f t="shared" ref="J189:K189" si="593">IF(NOT(SUM(J190,J207)=0),SUM(J190,J207),"нд")</f>
        <v>1.117</v>
      </c>
      <c r="K189" s="99" t="str">
        <f t="shared" si="593"/>
        <v>нд</v>
      </c>
      <c r="L189" s="99" t="str">
        <f t="shared" ref="L189:M189" si="594">IF(NOT(SUM(L190,L207)=0),SUM(L190,L207),"нд")</f>
        <v>нд</v>
      </c>
      <c r="M189" s="99">
        <f t="shared" si="594"/>
        <v>1.117</v>
      </c>
      <c r="N189" s="99" t="str">
        <f t="shared" ref="N189:O189" si="595">IF(NOT(SUM(N190,N207)=0),SUM(N190,N207),"нд")</f>
        <v>нд</v>
      </c>
      <c r="O189" s="99" t="str">
        <f t="shared" si="595"/>
        <v>нд</v>
      </c>
      <c r="P189" s="99" t="str">
        <f t="shared" ref="P189:S189" si="596">IF(NOT(SUM(P190,P207)=0),SUM(P190,P207),"нд")</f>
        <v>нд</v>
      </c>
      <c r="Q189" s="135" t="str">
        <f t="shared" si="596"/>
        <v>нд</v>
      </c>
      <c r="R189" s="99" t="str">
        <f t="shared" si="596"/>
        <v>нд</v>
      </c>
      <c r="S189" s="99" t="str">
        <f t="shared" si="596"/>
        <v>нд</v>
      </c>
      <c r="T189" s="99" t="str">
        <f t="shared" ref="T189" si="597">IF(NOT(SUM(T190,T207)=0),SUM(T190,T207),"нд")</f>
        <v>нд</v>
      </c>
      <c r="U189" s="149">
        <f t="shared" si="380"/>
        <v>0</v>
      </c>
      <c r="V189" s="157"/>
    </row>
    <row r="190" spans="1:22">
      <c r="A190" s="55" t="s">
        <v>353</v>
      </c>
      <c r="B190" s="56" t="s">
        <v>354</v>
      </c>
      <c r="C190" s="57" t="s">
        <v>25</v>
      </c>
      <c r="D190" s="100" t="str">
        <f t="shared" ref="D190:I190" si="598">IF(NOT(SUM(D191,D202)=0),SUM(D191,D202),"нд")</f>
        <v>нд</v>
      </c>
      <c r="E190" s="17">
        <f t="shared" si="598"/>
        <v>2.3760000000000003</v>
      </c>
      <c r="F190" s="100" t="str">
        <f t="shared" si="598"/>
        <v>нд</v>
      </c>
      <c r="G190" s="100">
        <f t="shared" si="598"/>
        <v>1.05</v>
      </c>
      <c r="H190" s="100">
        <f t="shared" si="598"/>
        <v>1.117</v>
      </c>
      <c r="I190" s="100">
        <f t="shared" si="598"/>
        <v>1.117</v>
      </c>
      <c r="J190" s="100">
        <f t="shared" ref="J190:K190" si="599">IF(NOT(SUM(J191,J202)=0),SUM(J191,J202),"нд")</f>
        <v>1.117</v>
      </c>
      <c r="K190" s="100" t="str">
        <f t="shared" si="599"/>
        <v>нд</v>
      </c>
      <c r="L190" s="100" t="str">
        <f t="shared" ref="L190:M190" si="600">IF(NOT(SUM(L191,L202)=0),SUM(L191,L202),"нд")</f>
        <v>нд</v>
      </c>
      <c r="M190" s="100">
        <f t="shared" si="600"/>
        <v>1.117</v>
      </c>
      <c r="N190" s="100" t="str">
        <f t="shared" ref="N190:O190" si="601">IF(NOT(SUM(N191,N202)=0),SUM(N191,N202),"нд")</f>
        <v>нд</v>
      </c>
      <c r="O190" s="100" t="str">
        <f t="shared" si="601"/>
        <v>нд</v>
      </c>
      <c r="P190" s="100" t="str">
        <f t="shared" ref="P190:S190" si="602">IF(NOT(SUM(P191,P202)=0),SUM(P191,P202),"нд")</f>
        <v>нд</v>
      </c>
      <c r="Q190" s="136" t="str">
        <f t="shared" si="602"/>
        <v>нд</v>
      </c>
      <c r="R190" s="100" t="str">
        <f t="shared" si="602"/>
        <v>нд</v>
      </c>
      <c r="S190" s="100" t="str">
        <f t="shared" si="602"/>
        <v>нд</v>
      </c>
      <c r="T190" s="100" t="str">
        <f t="shared" ref="T190" si="603">IF(NOT(SUM(T191,T202)=0),SUM(T191,T202),"нд")</f>
        <v>нд</v>
      </c>
      <c r="U190" s="149">
        <f t="shared" si="380"/>
        <v>0</v>
      </c>
      <c r="V190" s="157"/>
    </row>
    <row r="191" spans="1:22">
      <c r="A191" s="43" t="s">
        <v>355</v>
      </c>
      <c r="B191" s="44" t="s">
        <v>31</v>
      </c>
      <c r="C191" s="45" t="s">
        <v>25</v>
      </c>
      <c r="D191" s="45" t="str">
        <f t="shared" ref="D191" si="604">IF(NOT(SUM(D192:D201)=0),SUM(D192:D201),"нд")</f>
        <v>нд</v>
      </c>
      <c r="E191" s="5">
        <f t="shared" ref="E191" si="605">IF(NOT(SUM(E192:E201)=0),SUM(E192:E201),"нд")</f>
        <v>1.5270000000000001</v>
      </c>
      <c r="F191" s="45" t="str">
        <f t="shared" ref="F191:G191" si="606">IF(NOT(SUM(F192:F201)=0),SUM(F192:F201),"нд")</f>
        <v>нд</v>
      </c>
      <c r="G191" s="45">
        <f t="shared" si="606"/>
        <v>1.05</v>
      </c>
      <c r="H191" s="45">
        <f t="shared" ref="H191:I191" si="607">IF(NOT(SUM(H192:H201)=0),SUM(H192:H201),"нд")</f>
        <v>1.117</v>
      </c>
      <c r="I191" s="45">
        <f t="shared" si="607"/>
        <v>1.117</v>
      </c>
      <c r="J191" s="45">
        <f t="shared" ref="J191" si="608">IF(NOT(SUM(J192:J201)=0),SUM(J192:J201),"нд")</f>
        <v>1.117</v>
      </c>
      <c r="K191" s="45" t="str">
        <f t="shared" ref="K191" si="609">IF(NOT(SUM(K192:K201)=0),SUM(K192:K201),"нд")</f>
        <v>нд</v>
      </c>
      <c r="L191" s="45" t="str">
        <f t="shared" ref="L191:M191" si="610">IF(NOT(SUM(L192:L201)=0),SUM(L192:L201),"нд")</f>
        <v>нд</v>
      </c>
      <c r="M191" s="45">
        <f t="shared" si="610"/>
        <v>1.117</v>
      </c>
      <c r="N191" s="45" t="str">
        <f t="shared" ref="N191" si="611">IF(NOT(SUM(N192:N201)=0),SUM(N192:N201),"нд")</f>
        <v>нд</v>
      </c>
      <c r="O191" s="45" t="str">
        <f t="shared" ref="O191" si="612">IF(NOT(SUM(O192:O201)=0),SUM(O192:O201),"нд")</f>
        <v>нд</v>
      </c>
      <c r="P191" s="45" t="str">
        <f t="shared" ref="P191" si="613">IF(NOT(SUM(P192:P201)=0),SUM(P192:P201),"нд")</f>
        <v>нд</v>
      </c>
      <c r="Q191" s="140" t="str">
        <f t="shared" ref="Q191:S191" si="614">IF(NOT(SUM(Q192:Q201)=0),SUM(Q192:Q201),"нд")</f>
        <v>нд</v>
      </c>
      <c r="R191" s="45" t="str">
        <f t="shared" si="614"/>
        <v>нд</v>
      </c>
      <c r="S191" s="45" t="str">
        <f t="shared" si="614"/>
        <v>нд</v>
      </c>
      <c r="T191" s="45" t="str">
        <f t="shared" ref="T191" si="615">IF(NOT(SUM(T192:T201)=0),SUM(T192:T201),"нд")</f>
        <v>нд</v>
      </c>
      <c r="U191" s="149">
        <f t="shared" si="380"/>
        <v>0</v>
      </c>
      <c r="V191" s="157"/>
    </row>
    <row r="192" spans="1:22">
      <c r="A192" s="90" t="s">
        <v>356</v>
      </c>
      <c r="B192" s="66" t="s">
        <v>101</v>
      </c>
      <c r="C192" s="36" t="s">
        <v>102</v>
      </c>
      <c r="D192" s="32" t="s">
        <v>26</v>
      </c>
      <c r="E192" s="8">
        <v>2.1999999999999999E-2</v>
      </c>
      <c r="F192" s="32" t="s">
        <v>26</v>
      </c>
      <c r="G192" s="32" t="s">
        <v>26</v>
      </c>
      <c r="H192" s="32" t="str">
        <f t="shared" ref="H192:I206" si="616">IF(NOT(SUM(J192,L192,N192,P192)=0),SUM(J192,L192,N192,P192),"нд")</f>
        <v>нд</v>
      </c>
      <c r="I192" s="32" t="str">
        <f t="shared" si="616"/>
        <v>нд</v>
      </c>
      <c r="J192" s="32" t="s">
        <v>26</v>
      </c>
      <c r="K192" s="32" t="s">
        <v>26</v>
      </c>
      <c r="L192" s="36" t="s">
        <v>26</v>
      </c>
      <c r="M192" s="36" t="s">
        <v>26</v>
      </c>
      <c r="N192" s="36" t="s">
        <v>26</v>
      </c>
      <c r="O192" s="32" t="s">
        <v>26</v>
      </c>
      <c r="P192" s="36" t="s">
        <v>26</v>
      </c>
      <c r="Q192" s="119" t="s">
        <v>26</v>
      </c>
      <c r="R192" s="147" t="str">
        <f t="shared" ref="R192:R206" si="617">IF(NOT(OR(F192="нд",I192="нд")),F192-I192,F192)</f>
        <v>нд</v>
      </c>
      <c r="S192" s="147" t="str">
        <f t="shared" ref="S192:S206" si="618">IF(NOT(OR(G192="нд",I192="нд")),G192-I192,G192)</f>
        <v>нд</v>
      </c>
      <c r="T192" s="150" t="str">
        <f t="shared" ref="T192:T206" si="619">IF(SUM(I192)-SUM(H192)=0,"нд",SUM(I192)-SUM(H192))</f>
        <v>нд</v>
      </c>
      <c r="U192" s="149" t="str">
        <f t="shared" si="380"/>
        <v>нд</v>
      </c>
      <c r="V192" s="157"/>
    </row>
    <row r="193" spans="1:22">
      <c r="A193" s="90" t="s">
        <v>357</v>
      </c>
      <c r="B193" s="66" t="s">
        <v>103</v>
      </c>
      <c r="C193" s="36" t="s">
        <v>104</v>
      </c>
      <c r="D193" s="103" t="s">
        <v>26</v>
      </c>
      <c r="E193" s="8" t="s">
        <v>26</v>
      </c>
      <c r="F193" s="32" t="s">
        <v>26</v>
      </c>
      <c r="G193" s="32" t="s">
        <v>26</v>
      </c>
      <c r="H193" s="32" t="str">
        <f t="shared" si="616"/>
        <v>нд</v>
      </c>
      <c r="I193" s="32" t="str">
        <f t="shared" si="616"/>
        <v>нд</v>
      </c>
      <c r="J193" s="32" t="s">
        <v>26</v>
      </c>
      <c r="K193" s="32" t="s">
        <v>26</v>
      </c>
      <c r="L193" s="36" t="s">
        <v>26</v>
      </c>
      <c r="M193" s="36" t="s">
        <v>26</v>
      </c>
      <c r="N193" s="36" t="s">
        <v>26</v>
      </c>
      <c r="O193" s="32" t="s">
        <v>26</v>
      </c>
      <c r="P193" s="36" t="s">
        <v>26</v>
      </c>
      <c r="Q193" s="119" t="s">
        <v>26</v>
      </c>
      <c r="R193" s="147" t="str">
        <f t="shared" si="617"/>
        <v>нд</v>
      </c>
      <c r="S193" s="147" t="str">
        <f t="shared" si="618"/>
        <v>нд</v>
      </c>
      <c r="T193" s="150" t="str">
        <f t="shared" si="619"/>
        <v>нд</v>
      </c>
      <c r="U193" s="149" t="str">
        <f t="shared" si="380"/>
        <v>нд</v>
      </c>
      <c r="V193" s="157"/>
    </row>
    <row r="194" spans="1:22">
      <c r="A194" s="90" t="s">
        <v>358</v>
      </c>
      <c r="B194" s="66" t="s">
        <v>105</v>
      </c>
      <c r="C194" s="36" t="s">
        <v>106</v>
      </c>
      <c r="D194" s="32" t="s">
        <v>26</v>
      </c>
      <c r="E194" s="8">
        <v>0.03</v>
      </c>
      <c r="F194" s="32" t="s">
        <v>26</v>
      </c>
      <c r="G194" s="32" t="s">
        <v>26</v>
      </c>
      <c r="H194" s="32" t="str">
        <f t="shared" si="616"/>
        <v>нд</v>
      </c>
      <c r="I194" s="32" t="str">
        <f t="shared" si="616"/>
        <v>нд</v>
      </c>
      <c r="J194" s="32" t="s">
        <v>26</v>
      </c>
      <c r="K194" s="32" t="s">
        <v>26</v>
      </c>
      <c r="L194" s="36" t="s">
        <v>26</v>
      </c>
      <c r="M194" s="36" t="s">
        <v>26</v>
      </c>
      <c r="N194" s="36" t="s">
        <v>26</v>
      </c>
      <c r="O194" s="32" t="s">
        <v>26</v>
      </c>
      <c r="P194" s="36" t="s">
        <v>26</v>
      </c>
      <c r="Q194" s="119" t="s">
        <v>26</v>
      </c>
      <c r="R194" s="147" t="str">
        <f t="shared" si="617"/>
        <v>нд</v>
      </c>
      <c r="S194" s="147" t="str">
        <f t="shared" si="618"/>
        <v>нд</v>
      </c>
      <c r="T194" s="150" t="str">
        <f t="shared" si="619"/>
        <v>нд</v>
      </c>
      <c r="U194" s="149" t="str">
        <f t="shared" si="380"/>
        <v>нд</v>
      </c>
      <c r="V194" s="157"/>
    </row>
    <row r="195" spans="1:22">
      <c r="A195" s="90" t="s">
        <v>359</v>
      </c>
      <c r="B195" s="66" t="s">
        <v>107</v>
      </c>
      <c r="C195" s="36" t="s">
        <v>108</v>
      </c>
      <c r="D195" s="32" t="s">
        <v>26</v>
      </c>
      <c r="E195" s="8" t="s">
        <v>26</v>
      </c>
      <c r="F195" s="32" t="s">
        <v>26</v>
      </c>
      <c r="G195" s="32" t="s">
        <v>26</v>
      </c>
      <c r="H195" s="32" t="str">
        <f t="shared" si="616"/>
        <v>нд</v>
      </c>
      <c r="I195" s="32" t="str">
        <f t="shared" si="616"/>
        <v>нд</v>
      </c>
      <c r="J195" s="32" t="s">
        <v>26</v>
      </c>
      <c r="K195" s="32" t="s">
        <v>26</v>
      </c>
      <c r="L195" s="32" t="s">
        <v>26</v>
      </c>
      <c r="M195" s="32" t="s">
        <v>26</v>
      </c>
      <c r="N195" s="32" t="s">
        <v>26</v>
      </c>
      <c r="O195" s="32" t="s">
        <v>26</v>
      </c>
      <c r="P195" s="32" t="s">
        <v>26</v>
      </c>
      <c r="Q195" s="119" t="s">
        <v>26</v>
      </c>
      <c r="R195" s="147" t="str">
        <f t="shared" si="617"/>
        <v>нд</v>
      </c>
      <c r="S195" s="147" t="str">
        <f t="shared" si="618"/>
        <v>нд</v>
      </c>
      <c r="T195" s="150" t="str">
        <f t="shared" si="619"/>
        <v>нд</v>
      </c>
      <c r="U195" s="149" t="str">
        <f t="shared" si="380"/>
        <v>нд</v>
      </c>
      <c r="V195" s="157"/>
    </row>
    <row r="196" spans="1:22">
      <c r="A196" s="90" t="s">
        <v>360</v>
      </c>
      <c r="B196" s="66" t="s">
        <v>109</v>
      </c>
      <c r="C196" s="36" t="s">
        <v>110</v>
      </c>
      <c r="D196" s="32" t="s">
        <v>26</v>
      </c>
      <c r="E196" s="8">
        <v>0.22700000000000001</v>
      </c>
      <c r="F196" s="32" t="s">
        <v>26</v>
      </c>
      <c r="G196" s="32" t="s">
        <v>26</v>
      </c>
      <c r="H196" s="32" t="str">
        <f t="shared" si="616"/>
        <v>нд</v>
      </c>
      <c r="I196" s="32" t="str">
        <f t="shared" si="616"/>
        <v>нд</v>
      </c>
      <c r="J196" s="32" t="s">
        <v>26</v>
      </c>
      <c r="K196" s="32" t="s">
        <v>26</v>
      </c>
      <c r="L196" s="62" t="s">
        <v>26</v>
      </c>
      <c r="M196" s="62" t="s">
        <v>26</v>
      </c>
      <c r="N196" s="62" t="s">
        <v>26</v>
      </c>
      <c r="O196" s="32" t="s">
        <v>26</v>
      </c>
      <c r="P196" s="32" t="s">
        <v>26</v>
      </c>
      <c r="Q196" s="119" t="s">
        <v>26</v>
      </c>
      <c r="R196" s="147" t="str">
        <f t="shared" si="617"/>
        <v>нд</v>
      </c>
      <c r="S196" s="147" t="str">
        <f t="shared" si="618"/>
        <v>нд</v>
      </c>
      <c r="T196" s="150" t="str">
        <f t="shared" si="619"/>
        <v>нд</v>
      </c>
      <c r="U196" s="149" t="str">
        <f t="shared" si="380"/>
        <v>нд</v>
      </c>
      <c r="V196" s="157"/>
    </row>
    <row r="197" spans="1:22" ht="31.5">
      <c r="A197" s="90" t="s">
        <v>361</v>
      </c>
      <c r="B197" s="66" t="s">
        <v>111</v>
      </c>
      <c r="C197" s="36" t="s">
        <v>112</v>
      </c>
      <c r="D197" s="32" t="s">
        <v>26</v>
      </c>
      <c r="E197" s="8" t="s">
        <v>26</v>
      </c>
      <c r="F197" s="32" t="s">
        <v>26</v>
      </c>
      <c r="G197" s="32" t="s">
        <v>26</v>
      </c>
      <c r="H197" s="32" t="str">
        <f t="shared" si="616"/>
        <v>нд</v>
      </c>
      <c r="I197" s="32" t="str">
        <f t="shared" si="616"/>
        <v>нд</v>
      </c>
      <c r="J197" s="32" t="s">
        <v>26</v>
      </c>
      <c r="K197" s="32" t="s">
        <v>26</v>
      </c>
      <c r="L197" s="32" t="s">
        <v>26</v>
      </c>
      <c r="M197" s="32" t="s">
        <v>26</v>
      </c>
      <c r="N197" s="32" t="s">
        <v>26</v>
      </c>
      <c r="O197" s="32" t="s">
        <v>26</v>
      </c>
      <c r="P197" s="32" t="s">
        <v>26</v>
      </c>
      <c r="Q197" s="119" t="s">
        <v>26</v>
      </c>
      <c r="R197" s="147" t="str">
        <f t="shared" si="617"/>
        <v>нд</v>
      </c>
      <c r="S197" s="147" t="str">
        <f t="shared" si="618"/>
        <v>нд</v>
      </c>
      <c r="T197" s="150" t="str">
        <f t="shared" si="619"/>
        <v>нд</v>
      </c>
      <c r="U197" s="149" t="str">
        <f t="shared" si="380"/>
        <v>нд</v>
      </c>
      <c r="V197" s="157"/>
    </row>
    <row r="198" spans="1:22">
      <c r="A198" s="90" t="s">
        <v>362</v>
      </c>
      <c r="B198" s="66" t="s">
        <v>113</v>
      </c>
      <c r="C198" s="36" t="s">
        <v>114</v>
      </c>
      <c r="D198" s="32" t="s">
        <v>26</v>
      </c>
      <c r="E198" s="8">
        <v>0.13100000000000001</v>
      </c>
      <c r="F198" s="32" t="s">
        <v>26</v>
      </c>
      <c r="G198" s="32" t="s">
        <v>26</v>
      </c>
      <c r="H198" s="32" t="str">
        <f t="shared" si="616"/>
        <v>нд</v>
      </c>
      <c r="I198" s="32" t="str">
        <f t="shared" si="616"/>
        <v>нд</v>
      </c>
      <c r="J198" s="32" t="s">
        <v>26</v>
      </c>
      <c r="K198" s="32" t="s">
        <v>26</v>
      </c>
      <c r="L198" s="32" t="s">
        <v>26</v>
      </c>
      <c r="M198" s="32" t="s">
        <v>26</v>
      </c>
      <c r="N198" s="32" t="s">
        <v>26</v>
      </c>
      <c r="O198" s="32" t="s">
        <v>26</v>
      </c>
      <c r="P198" s="32" t="s">
        <v>26</v>
      </c>
      <c r="Q198" s="119" t="s">
        <v>26</v>
      </c>
      <c r="R198" s="147" t="str">
        <f t="shared" si="617"/>
        <v>нд</v>
      </c>
      <c r="S198" s="147" t="str">
        <f t="shared" si="618"/>
        <v>нд</v>
      </c>
      <c r="T198" s="150" t="str">
        <f t="shared" si="619"/>
        <v>нд</v>
      </c>
      <c r="U198" s="149" t="str">
        <f t="shared" si="380"/>
        <v>нд</v>
      </c>
      <c r="V198" s="157"/>
    </row>
    <row r="199" spans="1:22">
      <c r="A199" s="90" t="s">
        <v>363</v>
      </c>
      <c r="B199" s="66" t="s">
        <v>115</v>
      </c>
      <c r="C199" s="36" t="s">
        <v>116</v>
      </c>
      <c r="D199" s="32" t="s">
        <v>26</v>
      </c>
      <c r="E199" s="8" t="s">
        <v>26</v>
      </c>
      <c r="F199" s="32" t="s">
        <v>26</v>
      </c>
      <c r="G199" s="32" t="s">
        <v>26</v>
      </c>
      <c r="H199" s="32" t="str">
        <f t="shared" si="616"/>
        <v>нд</v>
      </c>
      <c r="I199" s="32" t="str">
        <f t="shared" si="616"/>
        <v>нд</v>
      </c>
      <c r="J199" s="32" t="s">
        <v>26</v>
      </c>
      <c r="K199" s="32" t="s">
        <v>26</v>
      </c>
      <c r="L199" s="32" t="s">
        <v>26</v>
      </c>
      <c r="M199" s="32" t="s">
        <v>26</v>
      </c>
      <c r="N199" s="32" t="s">
        <v>26</v>
      </c>
      <c r="O199" s="32" t="s">
        <v>26</v>
      </c>
      <c r="P199" s="32" t="s">
        <v>26</v>
      </c>
      <c r="Q199" s="119" t="s">
        <v>26</v>
      </c>
      <c r="R199" s="147" t="str">
        <f t="shared" si="617"/>
        <v>нд</v>
      </c>
      <c r="S199" s="147" t="str">
        <f t="shared" si="618"/>
        <v>нд</v>
      </c>
      <c r="T199" s="150" t="str">
        <f t="shared" si="619"/>
        <v>нд</v>
      </c>
      <c r="U199" s="149" t="str">
        <f t="shared" si="380"/>
        <v>нд</v>
      </c>
      <c r="V199" s="157"/>
    </row>
    <row r="200" spans="1:22">
      <c r="A200" s="90" t="s">
        <v>364</v>
      </c>
      <c r="B200" s="35" t="s">
        <v>117</v>
      </c>
      <c r="C200" s="32" t="s">
        <v>118</v>
      </c>
      <c r="D200" s="32" t="s">
        <v>26</v>
      </c>
      <c r="E200" s="8" t="s">
        <v>26</v>
      </c>
      <c r="F200" s="32" t="s">
        <v>26</v>
      </c>
      <c r="G200" s="32" t="s">
        <v>26</v>
      </c>
      <c r="H200" s="32" t="str">
        <f t="shared" si="616"/>
        <v>нд</v>
      </c>
      <c r="I200" s="32" t="str">
        <f t="shared" si="616"/>
        <v>нд</v>
      </c>
      <c r="J200" s="32" t="s">
        <v>26</v>
      </c>
      <c r="K200" s="32" t="s">
        <v>26</v>
      </c>
      <c r="L200" s="62" t="s">
        <v>26</v>
      </c>
      <c r="M200" s="62" t="s">
        <v>26</v>
      </c>
      <c r="N200" s="32" t="s">
        <v>26</v>
      </c>
      <c r="O200" s="32" t="s">
        <v>26</v>
      </c>
      <c r="P200" s="36" t="s">
        <v>26</v>
      </c>
      <c r="Q200" s="119" t="s">
        <v>26</v>
      </c>
      <c r="R200" s="147" t="str">
        <f t="shared" si="617"/>
        <v>нд</v>
      </c>
      <c r="S200" s="147" t="str">
        <f t="shared" si="618"/>
        <v>нд</v>
      </c>
      <c r="T200" s="150" t="str">
        <f t="shared" si="619"/>
        <v>нд</v>
      </c>
      <c r="U200" s="149" t="str">
        <f t="shared" si="380"/>
        <v>нд</v>
      </c>
      <c r="V200" s="157"/>
    </row>
    <row r="201" spans="1:22">
      <c r="A201" s="91" t="s">
        <v>389</v>
      </c>
      <c r="B201" s="92" t="s">
        <v>390</v>
      </c>
      <c r="C201" s="33" t="s">
        <v>391</v>
      </c>
      <c r="D201" s="89" t="s">
        <v>26</v>
      </c>
      <c r="E201" s="39">
        <v>1.117</v>
      </c>
      <c r="F201" s="33" t="s">
        <v>26</v>
      </c>
      <c r="G201" s="104">
        <v>1.05</v>
      </c>
      <c r="H201" s="32">
        <f t="shared" si="616"/>
        <v>1.117</v>
      </c>
      <c r="I201" s="32">
        <f t="shared" si="616"/>
        <v>1.117</v>
      </c>
      <c r="J201" s="104">
        <v>1.117</v>
      </c>
      <c r="K201" s="104" t="s">
        <v>26</v>
      </c>
      <c r="L201" s="62" t="s">
        <v>26</v>
      </c>
      <c r="M201" s="153">
        <v>1.117</v>
      </c>
      <c r="N201" s="32" t="s">
        <v>26</v>
      </c>
      <c r="O201" s="104" t="s">
        <v>26</v>
      </c>
      <c r="P201" s="36" t="s">
        <v>26</v>
      </c>
      <c r="Q201" s="142" t="s">
        <v>26</v>
      </c>
      <c r="R201" s="147" t="str">
        <f t="shared" si="617"/>
        <v>нд</v>
      </c>
      <c r="S201" s="147" t="s">
        <v>26</v>
      </c>
      <c r="T201" s="150" t="str">
        <f t="shared" si="619"/>
        <v>нд</v>
      </c>
      <c r="U201" s="149">
        <f t="shared" si="380"/>
        <v>0</v>
      </c>
      <c r="V201" s="157"/>
    </row>
    <row r="202" spans="1:22">
      <c r="A202" s="46" t="s">
        <v>365</v>
      </c>
      <c r="B202" s="47" t="s">
        <v>67</v>
      </c>
      <c r="C202" s="48" t="s">
        <v>25</v>
      </c>
      <c r="D202" s="98" t="str">
        <f t="shared" ref="D202" si="620">IF(NOT(SUM(D203:D206)=0),SUM(D203:D206),"нд")</f>
        <v>нд</v>
      </c>
      <c r="E202" s="7">
        <f t="shared" ref="E202" si="621">IF(NOT(SUM(E203:E206)=0),SUM(E203:E206),"нд")</f>
        <v>0.84899999999999998</v>
      </c>
      <c r="F202" s="98" t="str">
        <f t="shared" ref="F202:G202" si="622">IF(NOT(SUM(F203:F206)=0),SUM(F203:F206),"нд")</f>
        <v>нд</v>
      </c>
      <c r="G202" s="98" t="str">
        <f t="shared" si="622"/>
        <v>нд</v>
      </c>
      <c r="H202" s="98" t="str">
        <f t="shared" ref="H202:I202" si="623">IF(NOT(SUM(H203:H206)=0),SUM(H203:H206),"нд")</f>
        <v>нд</v>
      </c>
      <c r="I202" s="98" t="str">
        <f t="shared" si="623"/>
        <v>нд</v>
      </c>
      <c r="J202" s="98" t="str">
        <f t="shared" ref="J202" si="624">IF(NOT(SUM(J203:J206)=0),SUM(J203:J206),"нд")</f>
        <v>нд</v>
      </c>
      <c r="K202" s="98" t="str">
        <f t="shared" ref="K202" si="625">IF(NOT(SUM(K203:K206)=0),SUM(K203:K206),"нд")</f>
        <v>нд</v>
      </c>
      <c r="L202" s="98" t="str">
        <f t="shared" ref="L202:M202" si="626">IF(NOT(SUM(L203:L206)=0),SUM(L203:L206),"нд")</f>
        <v>нд</v>
      </c>
      <c r="M202" s="98" t="str">
        <f t="shared" si="626"/>
        <v>нд</v>
      </c>
      <c r="N202" s="98" t="str">
        <f t="shared" ref="N202" si="627">IF(NOT(SUM(N203:N206)=0),SUM(N203:N206),"нд")</f>
        <v>нд</v>
      </c>
      <c r="O202" s="98" t="str">
        <f t="shared" ref="O202" si="628">IF(NOT(SUM(O203:O206)=0),SUM(O203:O206),"нд")</f>
        <v>нд</v>
      </c>
      <c r="P202" s="98" t="str">
        <f t="shared" ref="P202" si="629">IF(NOT(SUM(P203:P206)=0),SUM(P203:P206),"нд")</f>
        <v>нд</v>
      </c>
      <c r="Q202" s="133" t="str">
        <f t="shared" ref="Q202:S202" si="630">IF(NOT(SUM(Q203:Q206)=0),SUM(Q203:Q206),"нд")</f>
        <v>нд</v>
      </c>
      <c r="R202" s="98" t="str">
        <f t="shared" si="630"/>
        <v>нд</v>
      </c>
      <c r="S202" s="98" t="str">
        <f t="shared" si="630"/>
        <v>нд</v>
      </c>
      <c r="T202" s="98" t="str">
        <f t="shared" ref="T202" si="631">IF(NOT(SUM(T203:T206)=0),SUM(T203:T206),"нд")</f>
        <v>нд</v>
      </c>
      <c r="U202" s="149" t="str">
        <f t="shared" si="380"/>
        <v>нд</v>
      </c>
      <c r="V202" s="157"/>
    </row>
    <row r="203" spans="1:22" ht="31.5">
      <c r="A203" s="90" t="s">
        <v>366</v>
      </c>
      <c r="B203" s="66" t="s">
        <v>119</v>
      </c>
      <c r="C203" s="36" t="s">
        <v>120</v>
      </c>
      <c r="D203" s="32" t="s">
        <v>26</v>
      </c>
      <c r="E203" s="8">
        <v>0.17100000000000001</v>
      </c>
      <c r="F203" s="32" t="s">
        <v>26</v>
      </c>
      <c r="G203" s="32" t="s">
        <v>26</v>
      </c>
      <c r="H203" s="32" t="str">
        <f t="shared" si="616"/>
        <v>нд</v>
      </c>
      <c r="I203" s="32" t="str">
        <f t="shared" si="616"/>
        <v>нд</v>
      </c>
      <c r="J203" s="32" t="s">
        <v>26</v>
      </c>
      <c r="K203" s="32" t="s">
        <v>26</v>
      </c>
      <c r="L203" s="32" t="s">
        <v>26</v>
      </c>
      <c r="M203" s="32" t="s">
        <v>26</v>
      </c>
      <c r="N203" s="32" t="s">
        <v>26</v>
      </c>
      <c r="O203" s="32" t="s">
        <v>26</v>
      </c>
      <c r="P203" s="32" t="s">
        <v>26</v>
      </c>
      <c r="Q203" s="119" t="s">
        <v>26</v>
      </c>
      <c r="R203" s="147" t="str">
        <f t="shared" si="617"/>
        <v>нд</v>
      </c>
      <c r="S203" s="147" t="str">
        <f t="shared" si="618"/>
        <v>нд</v>
      </c>
      <c r="T203" s="150" t="str">
        <f t="shared" si="619"/>
        <v>нд</v>
      </c>
      <c r="U203" s="149" t="str">
        <f t="shared" si="380"/>
        <v>нд</v>
      </c>
      <c r="V203" s="157"/>
    </row>
    <row r="204" spans="1:22">
      <c r="A204" s="90" t="s">
        <v>367</v>
      </c>
      <c r="B204" s="66" t="s">
        <v>121</v>
      </c>
      <c r="C204" s="36" t="s">
        <v>122</v>
      </c>
      <c r="D204" s="32" t="s">
        <v>26</v>
      </c>
      <c r="E204" s="8">
        <v>0.436</v>
      </c>
      <c r="F204" s="32" t="s">
        <v>26</v>
      </c>
      <c r="G204" s="32" t="s">
        <v>26</v>
      </c>
      <c r="H204" s="32" t="str">
        <f t="shared" si="616"/>
        <v>нд</v>
      </c>
      <c r="I204" s="32" t="str">
        <f t="shared" si="616"/>
        <v>нд</v>
      </c>
      <c r="J204" s="32" t="s">
        <v>26</v>
      </c>
      <c r="K204" s="32" t="s">
        <v>26</v>
      </c>
      <c r="L204" s="32" t="s">
        <v>26</v>
      </c>
      <c r="M204" s="32" t="s">
        <v>26</v>
      </c>
      <c r="N204" s="32" t="s">
        <v>26</v>
      </c>
      <c r="O204" s="32" t="s">
        <v>26</v>
      </c>
      <c r="P204" s="32" t="s">
        <v>26</v>
      </c>
      <c r="Q204" s="119" t="s">
        <v>26</v>
      </c>
      <c r="R204" s="147" t="str">
        <f t="shared" si="617"/>
        <v>нд</v>
      </c>
      <c r="S204" s="147" t="str">
        <f t="shared" si="618"/>
        <v>нд</v>
      </c>
      <c r="T204" s="150" t="str">
        <f t="shared" si="619"/>
        <v>нд</v>
      </c>
      <c r="U204" s="149" t="str">
        <f t="shared" si="380"/>
        <v>нд</v>
      </c>
      <c r="V204" s="157"/>
    </row>
    <row r="205" spans="1:22" ht="31.5">
      <c r="A205" s="90" t="s">
        <v>368</v>
      </c>
      <c r="B205" s="66" t="s">
        <v>123</v>
      </c>
      <c r="C205" s="36" t="s">
        <v>124</v>
      </c>
      <c r="D205" s="32" t="s">
        <v>26</v>
      </c>
      <c r="E205" s="8">
        <v>0.10199999999999999</v>
      </c>
      <c r="F205" s="32" t="s">
        <v>26</v>
      </c>
      <c r="G205" s="32" t="s">
        <v>26</v>
      </c>
      <c r="H205" s="32" t="str">
        <f t="shared" si="616"/>
        <v>нд</v>
      </c>
      <c r="I205" s="32" t="str">
        <f t="shared" si="616"/>
        <v>нд</v>
      </c>
      <c r="J205" s="32" t="s">
        <v>26</v>
      </c>
      <c r="K205" s="32" t="s">
        <v>26</v>
      </c>
      <c r="L205" s="32" t="s">
        <v>26</v>
      </c>
      <c r="M205" s="32" t="s">
        <v>26</v>
      </c>
      <c r="N205" s="32" t="s">
        <v>26</v>
      </c>
      <c r="O205" s="32" t="s">
        <v>26</v>
      </c>
      <c r="P205" s="32" t="s">
        <v>26</v>
      </c>
      <c r="Q205" s="119" t="s">
        <v>26</v>
      </c>
      <c r="R205" s="147" t="str">
        <f t="shared" si="617"/>
        <v>нд</v>
      </c>
      <c r="S205" s="147" t="str">
        <f t="shared" si="618"/>
        <v>нд</v>
      </c>
      <c r="T205" s="150" t="str">
        <f t="shared" si="619"/>
        <v>нд</v>
      </c>
      <c r="U205" s="149" t="str">
        <f t="shared" si="380"/>
        <v>нд</v>
      </c>
      <c r="V205" s="157"/>
    </row>
    <row r="206" spans="1:22">
      <c r="A206" s="90" t="s">
        <v>369</v>
      </c>
      <c r="B206" s="66" t="s">
        <v>125</v>
      </c>
      <c r="C206" s="36" t="s">
        <v>126</v>
      </c>
      <c r="D206" s="32" t="s">
        <v>26</v>
      </c>
      <c r="E206" s="8">
        <v>0.14000000000000001</v>
      </c>
      <c r="F206" s="32" t="s">
        <v>26</v>
      </c>
      <c r="G206" s="32" t="s">
        <v>26</v>
      </c>
      <c r="H206" s="32" t="str">
        <f t="shared" si="616"/>
        <v>нд</v>
      </c>
      <c r="I206" s="32" t="str">
        <f t="shared" si="616"/>
        <v>нд</v>
      </c>
      <c r="J206" s="32" t="s">
        <v>26</v>
      </c>
      <c r="K206" s="32" t="s">
        <v>26</v>
      </c>
      <c r="L206" s="32" t="s">
        <v>26</v>
      </c>
      <c r="M206" s="32" t="s">
        <v>26</v>
      </c>
      <c r="N206" s="32" t="s">
        <v>26</v>
      </c>
      <c r="O206" s="32" t="s">
        <v>26</v>
      </c>
      <c r="P206" s="32" t="s">
        <v>26</v>
      </c>
      <c r="Q206" s="119" t="s">
        <v>26</v>
      </c>
      <c r="R206" s="147" t="str">
        <f t="shared" si="617"/>
        <v>нд</v>
      </c>
      <c r="S206" s="147" t="str">
        <f t="shared" si="618"/>
        <v>нд</v>
      </c>
      <c r="T206" s="150" t="str">
        <f t="shared" si="619"/>
        <v>нд</v>
      </c>
      <c r="U206" s="149" t="str">
        <f t="shared" si="380"/>
        <v>нд</v>
      </c>
      <c r="V206" s="157"/>
    </row>
    <row r="207" spans="1:22">
      <c r="A207" s="55" t="s">
        <v>370</v>
      </c>
      <c r="B207" s="56" t="s">
        <v>127</v>
      </c>
      <c r="C207" s="57" t="s">
        <v>25</v>
      </c>
      <c r="D207" s="100" t="str">
        <f t="shared" ref="D207:I207" si="632">IF(NOT(SUM(D208,D214)=0),SUM(D208,D214),"нд")</f>
        <v>нд</v>
      </c>
      <c r="E207" s="17">
        <f t="shared" si="632"/>
        <v>12.327</v>
      </c>
      <c r="F207" s="100" t="str">
        <f t="shared" si="632"/>
        <v>нд</v>
      </c>
      <c r="G207" s="100" t="str">
        <f t="shared" si="632"/>
        <v>нд</v>
      </c>
      <c r="H207" s="100" t="str">
        <f t="shared" si="632"/>
        <v>нд</v>
      </c>
      <c r="I207" s="100" t="str">
        <f t="shared" si="632"/>
        <v>нд</v>
      </c>
      <c r="J207" s="100" t="str">
        <f t="shared" ref="J207:K207" si="633">IF(NOT(SUM(J208,J214)=0),SUM(J208,J214),"нд")</f>
        <v>нд</v>
      </c>
      <c r="K207" s="100" t="str">
        <f t="shared" si="633"/>
        <v>нд</v>
      </c>
      <c r="L207" s="100" t="str">
        <f t="shared" ref="L207:M207" si="634">IF(NOT(SUM(L208,L214)=0),SUM(L208,L214),"нд")</f>
        <v>нд</v>
      </c>
      <c r="M207" s="100" t="str">
        <f t="shared" si="634"/>
        <v>нд</v>
      </c>
      <c r="N207" s="100" t="str">
        <f t="shared" ref="N207:O207" si="635">IF(NOT(SUM(N208,N214)=0),SUM(N208,N214),"нд")</f>
        <v>нд</v>
      </c>
      <c r="O207" s="100" t="str">
        <f t="shared" si="635"/>
        <v>нд</v>
      </c>
      <c r="P207" s="100" t="str">
        <f t="shared" ref="P207:S207" si="636">IF(NOT(SUM(P208,P214)=0),SUM(P208,P214),"нд")</f>
        <v>нд</v>
      </c>
      <c r="Q207" s="136" t="str">
        <f t="shared" si="636"/>
        <v>нд</v>
      </c>
      <c r="R207" s="100" t="str">
        <f t="shared" si="636"/>
        <v>нд</v>
      </c>
      <c r="S207" s="100" t="str">
        <f t="shared" si="636"/>
        <v>нд</v>
      </c>
      <c r="T207" s="100" t="str">
        <f t="shared" ref="T207" si="637">IF(NOT(SUM(T208,T214)=0),SUM(T208,T214),"нд")</f>
        <v>нд</v>
      </c>
      <c r="U207" s="149" t="str">
        <f t="shared" si="380"/>
        <v>нд</v>
      </c>
      <c r="V207" s="157"/>
    </row>
    <row r="208" spans="1:22">
      <c r="A208" s="93" t="s">
        <v>371</v>
      </c>
      <c r="B208" s="44" t="s">
        <v>31</v>
      </c>
      <c r="C208" s="45" t="s">
        <v>25</v>
      </c>
      <c r="D208" s="45" t="str">
        <f t="shared" ref="D208" si="638">IF(NOT(SUM(D209:D213)=0),SUM(D209:D213),"нд")</f>
        <v>нд</v>
      </c>
      <c r="E208" s="5">
        <f t="shared" ref="E208" si="639">IF(NOT(SUM(E209:E213)=0),SUM(E209:E213),"нд")</f>
        <v>4.0960000000000001</v>
      </c>
      <c r="F208" s="45" t="str">
        <f t="shared" ref="F208:G208" si="640">IF(NOT(SUM(F209:F213)=0),SUM(F209:F213),"нд")</f>
        <v>нд</v>
      </c>
      <c r="G208" s="45" t="str">
        <f t="shared" si="640"/>
        <v>нд</v>
      </c>
      <c r="H208" s="45" t="str">
        <f t="shared" ref="H208:I208" si="641">IF(NOT(SUM(H209:H213)=0),SUM(H209:H213),"нд")</f>
        <v>нд</v>
      </c>
      <c r="I208" s="45" t="str">
        <f t="shared" si="641"/>
        <v>нд</v>
      </c>
      <c r="J208" s="45" t="str">
        <f t="shared" ref="J208" si="642">IF(NOT(SUM(J209:J213)=0),SUM(J209:J213),"нд")</f>
        <v>нд</v>
      </c>
      <c r="K208" s="45" t="str">
        <f t="shared" ref="K208" si="643">IF(NOT(SUM(K209:K213)=0),SUM(K209:K213),"нд")</f>
        <v>нд</v>
      </c>
      <c r="L208" s="45" t="str">
        <f t="shared" ref="L208:M208" si="644">IF(NOT(SUM(L209:L213)=0),SUM(L209:L213),"нд")</f>
        <v>нд</v>
      </c>
      <c r="M208" s="45" t="str">
        <f t="shared" si="644"/>
        <v>нд</v>
      </c>
      <c r="N208" s="45" t="str">
        <f t="shared" ref="N208" si="645">IF(NOT(SUM(N209:N213)=0),SUM(N209:N213),"нд")</f>
        <v>нд</v>
      </c>
      <c r="O208" s="45" t="str">
        <f t="shared" ref="O208" si="646">IF(NOT(SUM(O209:O213)=0),SUM(O209:O213),"нд")</f>
        <v>нд</v>
      </c>
      <c r="P208" s="45" t="str">
        <f t="shared" ref="P208" si="647">IF(NOT(SUM(P209:P213)=0),SUM(P209:P213),"нд")</f>
        <v>нд</v>
      </c>
      <c r="Q208" s="140" t="str">
        <f t="shared" ref="Q208:S208" si="648">IF(NOT(SUM(Q209:Q213)=0),SUM(Q209:Q213),"нд")</f>
        <v>нд</v>
      </c>
      <c r="R208" s="45" t="str">
        <f t="shared" si="648"/>
        <v>нд</v>
      </c>
      <c r="S208" s="45" t="str">
        <f t="shared" si="648"/>
        <v>нд</v>
      </c>
      <c r="T208" s="45" t="str">
        <f t="shared" ref="T208" si="649">IF(NOT(SUM(T209:T213)=0),SUM(T209:T213),"нд")</f>
        <v>нд</v>
      </c>
      <c r="U208" s="149" t="str">
        <f t="shared" si="380"/>
        <v>нд</v>
      </c>
      <c r="V208" s="157"/>
    </row>
    <row r="209" spans="1:22">
      <c r="A209" s="34" t="s">
        <v>372</v>
      </c>
      <c r="B209" s="66" t="s">
        <v>128</v>
      </c>
      <c r="C209" s="36" t="s">
        <v>129</v>
      </c>
      <c r="D209" s="32" t="s">
        <v>26</v>
      </c>
      <c r="E209" s="8">
        <v>1.2030000000000001</v>
      </c>
      <c r="F209" s="32" t="s">
        <v>26</v>
      </c>
      <c r="G209" s="32" t="s">
        <v>26</v>
      </c>
      <c r="H209" s="32" t="str">
        <f t="shared" ref="H209:I213" si="650">IF(NOT(SUM(J209,L209,N209,P209)=0),SUM(J209,L209,N209,P209),"нд")</f>
        <v>нд</v>
      </c>
      <c r="I209" s="32" t="str">
        <f t="shared" si="650"/>
        <v>нд</v>
      </c>
      <c r="J209" s="32" t="s">
        <v>26</v>
      </c>
      <c r="K209" s="32" t="s">
        <v>26</v>
      </c>
      <c r="L209" s="36" t="s">
        <v>26</v>
      </c>
      <c r="M209" s="36" t="s">
        <v>26</v>
      </c>
      <c r="N209" s="36" t="s">
        <v>26</v>
      </c>
      <c r="O209" s="32" t="s">
        <v>26</v>
      </c>
      <c r="P209" s="36" t="s">
        <v>26</v>
      </c>
      <c r="Q209" s="119" t="s">
        <v>26</v>
      </c>
      <c r="R209" s="147" t="str">
        <f t="shared" ref="R209:R217" si="651">IF(NOT(OR(F209="нд",I209="нд")),F209-I209,F209)</f>
        <v>нд</v>
      </c>
      <c r="S209" s="147" t="str">
        <f t="shared" ref="S209:S217" si="652">IF(NOT(OR(G209="нд",I209="нд")),G209-I209,G209)</f>
        <v>нд</v>
      </c>
      <c r="T209" s="150" t="str">
        <f t="shared" ref="T209:T217" si="653">IF(SUM(I209)-SUM(H209)=0,"нд",SUM(I209)-SUM(H209))</f>
        <v>нд</v>
      </c>
      <c r="U209" s="149" t="str">
        <f t="shared" si="380"/>
        <v>нд</v>
      </c>
      <c r="V209" s="157"/>
    </row>
    <row r="210" spans="1:22">
      <c r="A210" s="34" t="s">
        <v>373</v>
      </c>
      <c r="B210" s="66" t="s">
        <v>130</v>
      </c>
      <c r="C210" s="36" t="s">
        <v>131</v>
      </c>
      <c r="D210" s="32" t="s">
        <v>26</v>
      </c>
      <c r="E210" s="8">
        <v>2.8929999999999998</v>
      </c>
      <c r="F210" s="32" t="s">
        <v>26</v>
      </c>
      <c r="G210" s="32" t="s">
        <v>26</v>
      </c>
      <c r="H210" s="32" t="str">
        <f t="shared" si="650"/>
        <v>нд</v>
      </c>
      <c r="I210" s="32" t="str">
        <f t="shared" si="650"/>
        <v>нд</v>
      </c>
      <c r="J210" s="32" t="s">
        <v>26</v>
      </c>
      <c r="K210" s="32" t="s">
        <v>26</v>
      </c>
      <c r="L210" s="36" t="s">
        <v>26</v>
      </c>
      <c r="M210" s="36" t="s">
        <v>26</v>
      </c>
      <c r="N210" s="36" t="s">
        <v>26</v>
      </c>
      <c r="O210" s="32" t="s">
        <v>26</v>
      </c>
      <c r="P210" s="36" t="s">
        <v>26</v>
      </c>
      <c r="Q210" s="119" t="s">
        <v>26</v>
      </c>
      <c r="R210" s="147" t="str">
        <f t="shared" si="651"/>
        <v>нд</v>
      </c>
      <c r="S210" s="147" t="str">
        <f t="shared" si="652"/>
        <v>нд</v>
      </c>
      <c r="T210" s="150" t="str">
        <f t="shared" si="653"/>
        <v>нд</v>
      </c>
      <c r="U210" s="149" t="str">
        <f t="shared" si="380"/>
        <v>нд</v>
      </c>
      <c r="V210" s="157"/>
    </row>
    <row r="211" spans="1:22">
      <c r="A211" s="34" t="s">
        <v>374</v>
      </c>
      <c r="B211" s="68" t="s">
        <v>132</v>
      </c>
      <c r="C211" s="36" t="s">
        <v>133</v>
      </c>
      <c r="D211" s="105" t="s">
        <v>26</v>
      </c>
      <c r="E211" s="8" t="s">
        <v>26</v>
      </c>
      <c r="F211" s="32" t="s">
        <v>26</v>
      </c>
      <c r="G211" s="32" t="s">
        <v>26</v>
      </c>
      <c r="H211" s="32" t="str">
        <f t="shared" si="650"/>
        <v>нд</v>
      </c>
      <c r="I211" s="32" t="str">
        <f t="shared" si="650"/>
        <v>нд</v>
      </c>
      <c r="J211" s="32" t="s">
        <v>26</v>
      </c>
      <c r="K211" s="32" t="s">
        <v>26</v>
      </c>
      <c r="L211" s="36" t="s">
        <v>26</v>
      </c>
      <c r="M211" s="36" t="s">
        <v>26</v>
      </c>
      <c r="N211" s="36" t="s">
        <v>26</v>
      </c>
      <c r="O211" s="32" t="s">
        <v>26</v>
      </c>
      <c r="P211" s="36" t="s">
        <v>26</v>
      </c>
      <c r="Q211" s="119" t="s">
        <v>26</v>
      </c>
      <c r="R211" s="147" t="str">
        <f t="shared" si="651"/>
        <v>нд</v>
      </c>
      <c r="S211" s="147" t="str">
        <f t="shared" si="652"/>
        <v>нд</v>
      </c>
      <c r="T211" s="150" t="str">
        <f t="shared" si="653"/>
        <v>нд</v>
      </c>
      <c r="U211" s="149" t="str">
        <f t="shared" si="380"/>
        <v>нд</v>
      </c>
      <c r="V211" s="157"/>
    </row>
    <row r="212" spans="1:22">
      <c r="A212" s="34" t="s">
        <v>375</v>
      </c>
      <c r="B212" s="35" t="s">
        <v>134</v>
      </c>
      <c r="C212" s="32" t="s">
        <v>135</v>
      </c>
      <c r="D212" s="32" t="s">
        <v>26</v>
      </c>
      <c r="E212" s="8" t="s">
        <v>26</v>
      </c>
      <c r="F212" s="32" t="s">
        <v>26</v>
      </c>
      <c r="G212" s="32" t="s">
        <v>26</v>
      </c>
      <c r="H212" s="32" t="str">
        <f t="shared" si="650"/>
        <v>нд</v>
      </c>
      <c r="I212" s="32" t="str">
        <f t="shared" si="650"/>
        <v>нд</v>
      </c>
      <c r="J212" s="32" t="s">
        <v>26</v>
      </c>
      <c r="K212" s="32" t="s">
        <v>26</v>
      </c>
      <c r="L212" s="95" t="s">
        <v>26</v>
      </c>
      <c r="M212" s="95" t="s">
        <v>26</v>
      </c>
      <c r="N212" s="95" t="s">
        <v>26</v>
      </c>
      <c r="O212" s="32" t="s">
        <v>26</v>
      </c>
      <c r="P212" s="32" t="s">
        <v>26</v>
      </c>
      <c r="Q212" s="119" t="s">
        <v>26</v>
      </c>
      <c r="R212" s="147" t="str">
        <f t="shared" si="651"/>
        <v>нд</v>
      </c>
      <c r="S212" s="147" t="str">
        <f t="shared" si="652"/>
        <v>нд</v>
      </c>
      <c r="T212" s="150" t="str">
        <f t="shared" si="653"/>
        <v>нд</v>
      </c>
      <c r="U212" s="149" t="str">
        <f t="shared" si="380"/>
        <v>нд</v>
      </c>
      <c r="V212" s="157"/>
    </row>
    <row r="213" spans="1:22">
      <c r="A213" s="34" t="s">
        <v>376</v>
      </c>
      <c r="B213" s="35" t="s">
        <v>139</v>
      </c>
      <c r="C213" s="32" t="s">
        <v>377</v>
      </c>
      <c r="D213" s="32" t="s">
        <v>26</v>
      </c>
      <c r="E213" s="8" t="s">
        <v>26</v>
      </c>
      <c r="F213" s="32" t="s">
        <v>26</v>
      </c>
      <c r="G213" s="32" t="s">
        <v>26</v>
      </c>
      <c r="H213" s="32" t="str">
        <f t="shared" si="650"/>
        <v>нд</v>
      </c>
      <c r="I213" s="32" t="str">
        <f t="shared" si="650"/>
        <v>нд</v>
      </c>
      <c r="J213" s="32" t="s">
        <v>26</v>
      </c>
      <c r="K213" s="32" t="s">
        <v>26</v>
      </c>
      <c r="L213" s="95" t="s">
        <v>26</v>
      </c>
      <c r="M213" s="95" t="s">
        <v>26</v>
      </c>
      <c r="N213" s="36" t="s">
        <v>26</v>
      </c>
      <c r="O213" s="32" t="s">
        <v>26</v>
      </c>
      <c r="P213" s="36" t="s">
        <v>26</v>
      </c>
      <c r="Q213" s="119" t="s">
        <v>26</v>
      </c>
      <c r="R213" s="147" t="str">
        <f t="shared" si="651"/>
        <v>нд</v>
      </c>
      <c r="S213" s="147" t="str">
        <f t="shared" si="652"/>
        <v>нд</v>
      </c>
      <c r="T213" s="150" t="str">
        <f t="shared" si="653"/>
        <v>нд</v>
      </c>
      <c r="U213" s="149" t="str">
        <f t="shared" ref="U213:U217" si="654">IF(AND(NOT(SUM(H213)=0),NOT(SUM(H213)=0)),ROUND(SUM(T213)/SUM(H213)*100,2),"нд")</f>
        <v>нд</v>
      </c>
      <c r="V213" s="157"/>
    </row>
    <row r="214" spans="1:22">
      <c r="A214" s="46" t="s">
        <v>378</v>
      </c>
      <c r="B214" s="47" t="s">
        <v>67</v>
      </c>
      <c r="C214" s="48" t="s">
        <v>25</v>
      </c>
      <c r="D214" s="98" t="str">
        <f t="shared" ref="D214" si="655">IF(NOT(SUM(D215:D217)=0),SUM(D215:D217),"нд")</f>
        <v>нд</v>
      </c>
      <c r="E214" s="7">
        <f t="shared" ref="E214" si="656">IF(NOT(SUM(E215:E217)=0),SUM(E215:E217),"нд")</f>
        <v>8.2309999999999999</v>
      </c>
      <c r="F214" s="98" t="str">
        <f t="shared" ref="F214:G214" si="657">IF(NOT(SUM(F215:F217)=0),SUM(F215:F217),"нд")</f>
        <v>нд</v>
      </c>
      <c r="G214" s="98" t="str">
        <f t="shared" si="657"/>
        <v>нд</v>
      </c>
      <c r="H214" s="98" t="str">
        <f t="shared" ref="H214:I214" si="658">IF(NOT(SUM(H215:H217)=0),SUM(H215:H217),"нд")</f>
        <v>нд</v>
      </c>
      <c r="I214" s="98" t="str">
        <f t="shared" si="658"/>
        <v>нд</v>
      </c>
      <c r="J214" s="98" t="str">
        <f t="shared" ref="J214" si="659">IF(NOT(SUM(J215:J217)=0),SUM(J215:J217),"нд")</f>
        <v>нд</v>
      </c>
      <c r="K214" s="98" t="str">
        <f t="shared" ref="K214" si="660">IF(NOT(SUM(K215:K217)=0),SUM(K215:K217),"нд")</f>
        <v>нд</v>
      </c>
      <c r="L214" s="98" t="str">
        <f t="shared" ref="L214:M214" si="661">IF(NOT(SUM(L215:L217)=0),SUM(L215:L217),"нд")</f>
        <v>нд</v>
      </c>
      <c r="M214" s="98" t="str">
        <f t="shared" si="661"/>
        <v>нд</v>
      </c>
      <c r="N214" s="98" t="str">
        <f t="shared" ref="N214" si="662">IF(NOT(SUM(N215:N217)=0),SUM(N215:N217),"нд")</f>
        <v>нд</v>
      </c>
      <c r="O214" s="98" t="str">
        <f t="shared" ref="O214" si="663">IF(NOT(SUM(O215:O217)=0),SUM(O215:O217),"нд")</f>
        <v>нд</v>
      </c>
      <c r="P214" s="98" t="str">
        <f t="shared" ref="P214" si="664">IF(NOT(SUM(P215:P217)=0),SUM(P215:P217),"нд")</f>
        <v>нд</v>
      </c>
      <c r="Q214" s="133" t="str">
        <f t="shared" ref="Q214:S214" si="665">IF(NOT(SUM(Q215:Q217)=0),SUM(Q215:Q217),"нд")</f>
        <v>нд</v>
      </c>
      <c r="R214" s="98" t="str">
        <f t="shared" si="665"/>
        <v>нд</v>
      </c>
      <c r="S214" s="98" t="str">
        <f t="shared" si="665"/>
        <v>нд</v>
      </c>
      <c r="T214" s="98" t="str">
        <f t="shared" ref="T214" si="666">IF(NOT(SUM(T215:T217)=0),SUM(T215:T217),"нд")</f>
        <v>нд</v>
      </c>
      <c r="U214" s="149" t="str">
        <f t="shared" si="654"/>
        <v>нд</v>
      </c>
      <c r="V214" s="157"/>
    </row>
    <row r="215" spans="1:22">
      <c r="A215" s="34" t="s">
        <v>379</v>
      </c>
      <c r="B215" s="66" t="s">
        <v>136</v>
      </c>
      <c r="C215" s="36" t="s">
        <v>380</v>
      </c>
      <c r="D215" s="105" t="s">
        <v>26</v>
      </c>
      <c r="E215" s="8">
        <v>3.8279999999999998</v>
      </c>
      <c r="F215" s="32" t="s">
        <v>26</v>
      </c>
      <c r="G215" s="32" t="s">
        <v>26</v>
      </c>
      <c r="H215" s="32" t="str">
        <f t="shared" ref="H215:I217" si="667">IF(NOT(SUM(J215,L215,N215,P215)=0),SUM(J215,L215,N215,P215),"нд")</f>
        <v>нд</v>
      </c>
      <c r="I215" s="32" t="str">
        <f t="shared" si="667"/>
        <v>нд</v>
      </c>
      <c r="J215" s="32" t="s">
        <v>26</v>
      </c>
      <c r="K215" s="32" t="s">
        <v>26</v>
      </c>
      <c r="L215" s="62" t="s">
        <v>26</v>
      </c>
      <c r="M215" s="62" t="s">
        <v>26</v>
      </c>
      <c r="N215" s="62" t="s">
        <v>26</v>
      </c>
      <c r="O215" s="32" t="s">
        <v>26</v>
      </c>
      <c r="P215" s="95" t="s">
        <v>26</v>
      </c>
      <c r="Q215" s="119" t="s">
        <v>26</v>
      </c>
      <c r="R215" s="147" t="str">
        <f t="shared" si="651"/>
        <v>нд</v>
      </c>
      <c r="S215" s="147" t="str">
        <f t="shared" si="652"/>
        <v>нд</v>
      </c>
      <c r="T215" s="150" t="str">
        <f t="shared" si="653"/>
        <v>нд</v>
      </c>
      <c r="U215" s="149" t="str">
        <f t="shared" si="654"/>
        <v>нд</v>
      </c>
      <c r="V215" s="157"/>
    </row>
    <row r="216" spans="1:22" ht="31.5">
      <c r="A216" s="87" t="s">
        <v>381</v>
      </c>
      <c r="B216" s="94" t="s">
        <v>137</v>
      </c>
      <c r="C216" s="95" t="s">
        <v>138</v>
      </c>
      <c r="D216" s="106" t="s">
        <v>26</v>
      </c>
      <c r="E216" s="107">
        <v>4.4029999999999996</v>
      </c>
      <c r="F216" s="33" t="s">
        <v>26</v>
      </c>
      <c r="G216" s="33" t="s">
        <v>26</v>
      </c>
      <c r="H216" s="32" t="str">
        <f t="shared" si="667"/>
        <v>нд</v>
      </c>
      <c r="I216" s="32" t="str">
        <f t="shared" si="667"/>
        <v>нд</v>
      </c>
      <c r="J216" s="32" t="s">
        <v>26</v>
      </c>
      <c r="K216" s="32" t="s">
        <v>26</v>
      </c>
      <c r="L216" s="95" t="s">
        <v>26</v>
      </c>
      <c r="M216" s="95" t="s">
        <v>26</v>
      </c>
      <c r="N216" s="95" t="s">
        <v>26</v>
      </c>
      <c r="O216" s="32" t="s">
        <v>26</v>
      </c>
      <c r="P216" s="95" t="s">
        <v>26</v>
      </c>
      <c r="Q216" s="119" t="s">
        <v>26</v>
      </c>
      <c r="R216" s="147" t="str">
        <f t="shared" si="651"/>
        <v>нд</v>
      </c>
      <c r="S216" s="147" t="str">
        <f t="shared" si="652"/>
        <v>нд</v>
      </c>
      <c r="T216" s="150" t="str">
        <f t="shared" si="653"/>
        <v>нд</v>
      </c>
      <c r="U216" s="149" t="str">
        <f t="shared" si="654"/>
        <v>нд</v>
      </c>
      <c r="V216" s="157"/>
    </row>
    <row r="217" spans="1:22">
      <c r="A217" s="87" t="s">
        <v>382</v>
      </c>
      <c r="B217" s="92" t="s">
        <v>139</v>
      </c>
      <c r="C217" s="33" t="s">
        <v>140</v>
      </c>
      <c r="D217" s="33" t="s">
        <v>26</v>
      </c>
      <c r="E217" s="115" t="s">
        <v>26</v>
      </c>
      <c r="F217" s="33" t="s">
        <v>26</v>
      </c>
      <c r="G217" s="33" t="s">
        <v>26</v>
      </c>
      <c r="H217" s="32" t="str">
        <f t="shared" si="667"/>
        <v>нд</v>
      </c>
      <c r="I217" s="32" t="str">
        <f t="shared" si="667"/>
        <v>нд</v>
      </c>
      <c r="J217" s="32" t="s">
        <v>26</v>
      </c>
      <c r="K217" s="32" t="s">
        <v>26</v>
      </c>
      <c r="L217" s="33" t="s">
        <v>26</v>
      </c>
      <c r="M217" s="151" t="s">
        <v>26</v>
      </c>
      <c r="N217" s="33" t="s">
        <v>26</v>
      </c>
      <c r="O217" s="32" t="s">
        <v>26</v>
      </c>
      <c r="P217" s="95" t="s">
        <v>26</v>
      </c>
      <c r="Q217" s="119" t="s">
        <v>26</v>
      </c>
      <c r="R217" s="147" t="str">
        <f t="shared" si="651"/>
        <v>нд</v>
      </c>
      <c r="S217" s="147" t="str">
        <f t="shared" si="652"/>
        <v>нд</v>
      </c>
      <c r="T217" s="150" t="str">
        <f t="shared" si="653"/>
        <v>нд</v>
      </c>
      <c r="U217" s="149" t="str">
        <f t="shared" si="654"/>
        <v>нд</v>
      </c>
      <c r="V217" s="157"/>
    </row>
  </sheetData>
  <mergeCells count="41">
    <mergeCell ref="R140:R141"/>
    <mergeCell ref="S140:S141"/>
    <mergeCell ref="A12:V12"/>
    <mergeCell ref="A4:V4"/>
    <mergeCell ref="A5:V5"/>
    <mergeCell ref="A7:V7"/>
    <mergeCell ref="A8:V8"/>
    <mergeCell ref="A10:V10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S16:S18"/>
    <mergeCell ref="D140:D141"/>
    <mergeCell ref="E140:E141"/>
    <mergeCell ref="F140:F141"/>
    <mergeCell ref="G140:G141"/>
    <mergeCell ref="J140:J141"/>
    <mergeCell ref="Q140:Q141"/>
    <mergeCell ref="L140:L141"/>
    <mergeCell ref="K140:K141"/>
    <mergeCell ref="M140:M141"/>
    <mergeCell ref="N140:N141"/>
    <mergeCell ref="P140:P141"/>
    <mergeCell ref="O140:O141"/>
  </mergeCells>
  <conditionalFormatting sqref="B210">
    <cfRule type="cellIs" dxfId="160" priority="186" stopIfTrue="1" operator="equal">
      <formula>0</formula>
    </cfRule>
  </conditionalFormatting>
  <conditionalFormatting sqref="D70 D176 D178 D188 D152 D154 D156 D158 D160 D165 D167 D149 D170 D44 D53 D55 D60 D62 D64 D67 D47 D49 D57 D74 D29 D163 D173">
    <cfRule type="cellIs" dxfId="159" priority="185" operator="notEqual">
      <formula>"нд"</formula>
    </cfRule>
  </conditionalFormatting>
  <conditionalFormatting sqref="D201">
    <cfRule type="cellIs" dxfId="158" priority="184" operator="notEqual">
      <formula>"нд"</formula>
    </cfRule>
  </conditionalFormatting>
  <conditionalFormatting sqref="D163">
    <cfRule type="cellIs" dxfId="157" priority="183" operator="notEqual">
      <formula>"нд"</formula>
    </cfRule>
  </conditionalFormatting>
  <conditionalFormatting sqref="D163">
    <cfRule type="colorScale" priority="182">
      <colorScale>
        <cfvo type="min" val="0"/>
        <cfvo type="max" val="0"/>
        <color theme="0"/>
        <color theme="0"/>
      </colorScale>
    </cfRule>
  </conditionalFormatting>
  <conditionalFormatting sqref="D173">
    <cfRule type="colorScale" priority="181">
      <colorScale>
        <cfvo type="min" val="0"/>
        <cfvo type="max" val="0"/>
        <color theme="0"/>
        <color theme="0"/>
      </colorScale>
    </cfRule>
  </conditionalFormatting>
  <conditionalFormatting sqref="E176 E178 E188 E152 E154 E156 E158 E160 E29 E165 E167 E149 E170 E74 E44 E53 E55 E60 E62 E64 E67 E47 E49 E57">
    <cfRule type="cellIs" dxfId="156" priority="180" operator="notEqual">
      <formula>"нд"</formula>
    </cfRule>
  </conditionalFormatting>
  <conditionalFormatting sqref="G209:G213 G34 G131:G147 F173:G173 G77:G87 F70:G70 G181:G184 G186 G192:G201 F176:G176 F178:G178 F188:G188 F152:G152 F154:G154 F156:G156 F158:G158 F160:G160 F165:G165 F167:G167 F149:G149 F170:G170 F44:G44 F53:G53 F55:G55 F60:G60 F62:G62 F64:G64 F67:G67 F47:G47 F49:G49 F57:G57 F74:G74 F29:G29 F163:G163 G89:G127">
    <cfRule type="cellIs" dxfId="155" priority="179" operator="notEqual">
      <formula>"нд"</formula>
    </cfRule>
  </conditionalFormatting>
  <conditionalFormatting sqref="G209:G213">
    <cfRule type="cellIs" dxfId="154" priority="178" operator="notEqual">
      <formula>"нд"</formula>
    </cfRule>
  </conditionalFormatting>
  <conditionalFormatting sqref="G215:G217">
    <cfRule type="cellIs" dxfId="153" priority="177" operator="notEqual">
      <formula>"нд"</formula>
    </cfRule>
  </conditionalFormatting>
  <conditionalFormatting sqref="G203:G206">
    <cfRule type="cellIs" dxfId="152" priority="176" operator="notEqual">
      <formula>"нд"</formula>
    </cfRule>
  </conditionalFormatting>
  <conditionalFormatting sqref="G203:G206">
    <cfRule type="cellIs" dxfId="151" priority="175" operator="notEqual">
      <formula>"нд"</formula>
    </cfRule>
  </conditionalFormatting>
  <conditionalFormatting sqref="G203:G206">
    <cfRule type="cellIs" dxfId="150" priority="174" operator="notEqual">
      <formula>"нд"</formula>
    </cfRule>
  </conditionalFormatting>
  <conditionalFormatting sqref="G203:G206">
    <cfRule type="cellIs" dxfId="149" priority="173" operator="notEqual">
      <formula>"нд"</formula>
    </cfRule>
  </conditionalFormatting>
  <conditionalFormatting sqref="G203:G206">
    <cfRule type="cellIs" dxfId="148" priority="172" operator="notEqual">
      <formula>"нд"</formula>
    </cfRule>
  </conditionalFormatting>
  <conditionalFormatting sqref="G203:G206">
    <cfRule type="cellIs" dxfId="147" priority="171" operator="notEqual">
      <formula>"нд"</formula>
    </cfRule>
  </conditionalFormatting>
  <conditionalFormatting sqref="G203:G206">
    <cfRule type="cellIs" dxfId="146" priority="170" operator="notEqual">
      <formula>"нд"</formula>
    </cfRule>
  </conditionalFormatting>
  <conditionalFormatting sqref="G203:G206">
    <cfRule type="cellIs" dxfId="145" priority="169" operator="notEqual">
      <formula>"нд"</formula>
    </cfRule>
  </conditionalFormatting>
  <conditionalFormatting sqref="G203:G206">
    <cfRule type="cellIs" dxfId="144" priority="168" operator="notEqual">
      <formula>"нд"</formula>
    </cfRule>
  </conditionalFormatting>
  <conditionalFormatting sqref="G203:G206">
    <cfRule type="cellIs" dxfId="143" priority="167" operator="notEqual">
      <formula>"нд"</formula>
    </cfRule>
  </conditionalFormatting>
  <conditionalFormatting sqref="G209:G213">
    <cfRule type="cellIs" dxfId="142" priority="166" operator="notEqual">
      <formula>"нд"</formula>
    </cfRule>
  </conditionalFormatting>
  <conditionalFormatting sqref="G209:G213">
    <cfRule type="cellIs" dxfId="141" priority="165" operator="notEqual">
      <formula>"нд"</formula>
    </cfRule>
  </conditionalFormatting>
  <conditionalFormatting sqref="G209:G213">
    <cfRule type="cellIs" dxfId="140" priority="164" operator="notEqual">
      <formula>"нд"</formula>
    </cfRule>
  </conditionalFormatting>
  <conditionalFormatting sqref="G209:G213">
    <cfRule type="cellIs" dxfId="139" priority="163" operator="notEqual">
      <formula>"нд"</formula>
    </cfRule>
  </conditionalFormatting>
  <conditionalFormatting sqref="G209:G213">
    <cfRule type="cellIs" dxfId="138" priority="162" operator="notEqual">
      <formula>"нд"</formula>
    </cfRule>
  </conditionalFormatting>
  <conditionalFormatting sqref="G209:G213">
    <cfRule type="cellIs" dxfId="137" priority="161" operator="notEqual">
      <formula>"нд"</formula>
    </cfRule>
  </conditionalFormatting>
  <conditionalFormatting sqref="G209:G213">
    <cfRule type="cellIs" dxfId="136" priority="160" operator="notEqual">
      <formula>"нд"</formula>
    </cfRule>
  </conditionalFormatting>
  <conditionalFormatting sqref="G209:G213">
    <cfRule type="cellIs" dxfId="135" priority="159" operator="notEqual">
      <formula>"нд"</formula>
    </cfRule>
  </conditionalFormatting>
  <conditionalFormatting sqref="G215:G217">
    <cfRule type="cellIs" dxfId="134" priority="158" operator="notEqual">
      <formula>"нд"</formula>
    </cfRule>
  </conditionalFormatting>
  <conditionalFormatting sqref="G215:G217">
    <cfRule type="cellIs" dxfId="133" priority="157" operator="notEqual">
      <formula>"нд"</formula>
    </cfRule>
  </conditionalFormatting>
  <conditionalFormatting sqref="G215:G217">
    <cfRule type="cellIs" dxfId="132" priority="156" operator="notEqual">
      <formula>"нд"</formula>
    </cfRule>
  </conditionalFormatting>
  <conditionalFormatting sqref="G215:G217">
    <cfRule type="cellIs" dxfId="131" priority="155" operator="notEqual">
      <formula>"нд"</formula>
    </cfRule>
  </conditionalFormatting>
  <conditionalFormatting sqref="G215:G217">
    <cfRule type="cellIs" dxfId="130" priority="154" operator="notEqual">
      <formula>"нд"</formula>
    </cfRule>
  </conditionalFormatting>
  <conditionalFormatting sqref="G215:G217">
    <cfRule type="cellIs" dxfId="129" priority="153" operator="notEqual">
      <formula>"нд"</formula>
    </cfRule>
  </conditionalFormatting>
  <conditionalFormatting sqref="G215:G217">
    <cfRule type="cellIs" dxfId="128" priority="152" operator="notEqual">
      <formula>"нд"</formula>
    </cfRule>
  </conditionalFormatting>
  <conditionalFormatting sqref="G215:G217">
    <cfRule type="cellIs" dxfId="127" priority="151" operator="notEqual">
      <formula>"нд"</formula>
    </cfRule>
  </conditionalFormatting>
  <conditionalFormatting sqref="G215:G217">
    <cfRule type="cellIs" dxfId="126" priority="150" operator="notEqual">
      <formula>"нд"</formula>
    </cfRule>
  </conditionalFormatting>
  <conditionalFormatting sqref="G203:G206">
    <cfRule type="cellIs" dxfId="125" priority="149" operator="notEqual">
      <formula>"нд"</formula>
    </cfRule>
  </conditionalFormatting>
  <conditionalFormatting sqref="G209:G213">
    <cfRule type="cellIs" dxfId="124" priority="148" operator="notEqual">
      <formula>"нд"</formula>
    </cfRule>
  </conditionalFormatting>
  <conditionalFormatting sqref="G215:G217">
    <cfRule type="cellIs" dxfId="123" priority="147" operator="notEqual">
      <formula>"нд"</formula>
    </cfRule>
  </conditionalFormatting>
  <conditionalFormatting sqref="G203:G206">
    <cfRule type="cellIs" dxfId="122" priority="146" operator="notEqual">
      <formula>"нд"</formula>
    </cfRule>
  </conditionalFormatting>
  <conditionalFormatting sqref="G203:G206">
    <cfRule type="cellIs" dxfId="121" priority="145" operator="notEqual">
      <formula>"нд"</formula>
    </cfRule>
  </conditionalFormatting>
  <conditionalFormatting sqref="G203:G206">
    <cfRule type="cellIs" dxfId="120" priority="144" operator="notEqual">
      <formula>"нд"</formula>
    </cfRule>
  </conditionalFormatting>
  <conditionalFormatting sqref="G203:G206">
    <cfRule type="cellIs" dxfId="119" priority="143" operator="notEqual">
      <formula>"нд"</formula>
    </cfRule>
  </conditionalFormatting>
  <conditionalFormatting sqref="G209:G213">
    <cfRule type="cellIs" dxfId="118" priority="142" operator="notEqual">
      <formula>"нд"</formula>
    </cfRule>
  </conditionalFormatting>
  <conditionalFormatting sqref="G209:G213">
    <cfRule type="cellIs" dxfId="117" priority="141" operator="notEqual">
      <formula>"нд"</formula>
    </cfRule>
  </conditionalFormatting>
  <conditionalFormatting sqref="G209:G213">
    <cfRule type="cellIs" dxfId="116" priority="140" operator="notEqual">
      <formula>"нд"</formula>
    </cfRule>
  </conditionalFormatting>
  <conditionalFormatting sqref="G215:G217">
    <cfRule type="cellIs" dxfId="115" priority="139" operator="notEqual">
      <formula>"нд"</formula>
    </cfRule>
  </conditionalFormatting>
  <conditionalFormatting sqref="G215:G217">
    <cfRule type="cellIs" dxfId="114" priority="138" operator="notEqual">
      <formula>"нд"</formula>
    </cfRule>
  </conditionalFormatting>
  <conditionalFormatting sqref="G215:G217">
    <cfRule type="cellIs" dxfId="113" priority="137" operator="notEqual">
      <formula>"нд"</formula>
    </cfRule>
  </conditionalFormatting>
  <conditionalFormatting sqref="G215:G217">
    <cfRule type="cellIs" dxfId="112" priority="136" operator="notEqual">
      <formula>"нд"</formula>
    </cfRule>
  </conditionalFormatting>
  <conditionalFormatting sqref="G209:G213">
    <cfRule type="cellIs" dxfId="111" priority="135" operator="notEqual">
      <formula>"нд"</formula>
    </cfRule>
  </conditionalFormatting>
  <conditionalFormatting sqref="G215:G217">
    <cfRule type="cellIs" dxfId="110" priority="134" operator="notEqual">
      <formula>"нд"</formula>
    </cfRule>
  </conditionalFormatting>
  <conditionalFormatting sqref="G203:G206">
    <cfRule type="cellIs" dxfId="109" priority="133" operator="notEqual">
      <formula>"нд"</formula>
    </cfRule>
  </conditionalFormatting>
  <conditionalFormatting sqref="G201">
    <cfRule type="colorScale" priority="131">
      <colorScale>
        <cfvo type="min" val="0"/>
        <cfvo type="max" val="0"/>
        <color theme="0"/>
        <color theme="0"/>
      </colorScale>
    </cfRule>
    <cfRule type="cellIs" dxfId="108" priority="132" operator="notEqual">
      <formula>"нд"</formula>
    </cfRule>
  </conditionalFormatting>
  <conditionalFormatting sqref="G201">
    <cfRule type="cellIs" dxfId="107" priority="130" operator="notEqual">
      <formula>"нд"</formula>
    </cfRule>
  </conditionalFormatting>
  <conditionalFormatting sqref="G201">
    <cfRule type="cellIs" dxfId="106" priority="129" operator="notEqual">
      <formula>"нд"</formula>
    </cfRule>
  </conditionalFormatting>
  <conditionalFormatting sqref="G201">
    <cfRule type="cellIs" dxfId="105" priority="128" operator="notEqual">
      <formula>"нд"</formula>
    </cfRule>
  </conditionalFormatting>
  <conditionalFormatting sqref="G201">
    <cfRule type="cellIs" dxfId="104" priority="127" operator="notEqual">
      <formula>"нд"</formula>
    </cfRule>
  </conditionalFormatting>
  <conditionalFormatting sqref="G201">
    <cfRule type="cellIs" dxfId="103" priority="126" operator="notEqual">
      <formula>"нд"</formula>
    </cfRule>
  </conditionalFormatting>
  <conditionalFormatting sqref="G201">
    <cfRule type="cellIs" dxfId="102" priority="125" operator="notEqual">
      <formula>"нд"</formula>
    </cfRule>
  </conditionalFormatting>
  <conditionalFormatting sqref="G201">
    <cfRule type="cellIs" dxfId="101" priority="124" operator="notEqual">
      <formula>"нд"</formula>
    </cfRule>
  </conditionalFormatting>
  <conditionalFormatting sqref="G201">
    <cfRule type="cellIs" dxfId="100" priority="123" operator="notEqual">
      <formula>"нд"</formula>
    </cfRule>
  </conditionalFormatting>
  <conditionalFormatting sqref="G201">
    <cfRule type="cellIs" dxfId="99" priority="122" operator="notEqual">
      <formula>"нд"</formula>
    </cfRule>
  </conditionalFormatting>
  <conditionalFormatting sqref="G201">
    <cfRule type="cellIs" dxfId="98" priority="121" operator="notEqual">
      <formula>"нд"</formula>
    </cfRule>
  </conditionalFormatting>
  <conditionalFormatting sqref="G201">
    <cfRule type="cellIs" dxfId="97" priority="120" operator="notEqual">
      <formula>"нд"</formula>
    </cfRule>
  </conditionalFormatting>
  <conditionalFormatting sqref="G201">
    <cfRule type="cellIs" dxfId="96" priority="119" operator="notEqual">
      <formula>"нд"</formula>
    </cfRule>
  </conditionalFormatting>
  <conditionalFormatting sqref="G201">
    <cfRule type="cellIs" dxfId="95" priority="118" operator="notEqual">
      <formula>"нд"</formula>
    </cfRule>
  </conditionalFormatting>
  <conditionalFormatting sqref="G201">
    <cfRule type="cellIs" dxfId="94" priority="117" operator="notEqual">
      <formula>"нд"</formula>
    </cfRule>
  </conditionalFormatting>
  <conditionalFormatting sqref="G201">
    <cfRule type="cellIs" dxfId="93" priority="116" operator="notEqual">
      <formula>"нд"</formula>
    </cfRule>
  </conditionalFormatting>
  <conditionalFormatting sqref="G201">
    <cfRule type="cellIs" dxfId="92" priority="115" operator="notEqual">
      <formula>"нд"</formula>
    </cfRule>
  </conditionalFormatting>
  <conditionalFormatting sqref="G216">
    <cfRule type="cellIs" dxfId="91" priority="114" operator="notEqual">
      <formula>"нд"</formula>
    </cfRule>
  </conditionalFormatting>
  <conditionalFormatting sqref="G216">
    <cfRule type="cellIs" dxfId="90" priority="113" operator="notEqual">
      <formula>"нд"</formula>
    </cfRule>
  </conditionalFormatting>
  <conditionalFormatting sqref="G216">
    <cfRule type="cellIs" dxfId="89" priority="112" operator="notEqual">
      <formula>"нд"</formula>
    </cfRule>
  </conditionalFormatting>
  <conditionalFormatting sqref="G216">
    <cfRule type="cellIs" dxfId="88" priority="111" operator="notEqual">
      <formula>"нд"</formula>
    </cfRule>
  </conditionalFormatting>
  <conditionalFormatting sqref="G216">
    <cfRule type="cellIs" dxfId="87" priority="110" operator="notEqual">
      <formula>"нд"</formula>
    </cfRule>
  </conditionalFormatting>
  <conditionalFormatting sqref="G216">
    <cfRule type="cellIs" dxfId="86" priority="109" operator="notEqual">
      <formula>"нд"</formula>
    </cfRule>
  </conditionalFormatting>
  <conditionalFormatting sqref="G216">
    <cfRule type="cellIs" dxfId="85" priority="108" operator="notEqual">
      <formula>"нд"</formula>
    </cfRule>
  </conditionalFormatting>
  <conditionalFormatting sqref="G216">
    <cfRule type="cellIs" dxfId="84" priority="107" operator="notEqual">
      <formula>"нд"</formula>
    </cfRule>
  </conditionalFormatting>
  <conditionalFormatting sqref="G216">
    <cfRule type="cellIs" dxfId="83" priority="106" operator="notEqual">
      <formula>"нд"</formula>
    </cfRule>
  </conditionalFormatting>
  <conditionalFormatting sqref="G216">
    <cfRule type="cellIs" dxfId="82" priority="105" operator="notEqual">
      <formula>"нд"</formula>
    </cfRule>
  </conditionalFormatting>
  <conditionalFormatting sqref="G216">
    <cfRule type="cellIs" dxfId="81" priority="104" operator="notEqual">
      <formula>"нд"</formula>
    </cfRule>
  </conditionalFormatting>
  <conditionalFormatting sqref="G216">
    <cfRule type="cellIs" dxfId="80" priority="103" operator="notEqual">
      <formula>"нд"</formula>
    </cfRule>
  </conditionalFormatting>
  <conditionalFormatting sqref="G216">
    <cfRule type="cellIs" dxfId="79" priority="102" operator="notEqual">
      <formula>"нд"</formula>
    </cfRule>
  </conditionalFormatting>
  <conditionalFormatting sqref="G216">
    <cfRule type="cellIs" dxfId="78" priority="101" operator="notEqual">
      <formula>"нд"</formula>
    </cfRule>
  </conditionalFormatting>
  <conditionalFormatting sqref="G216">
    <cfRule type="cellIs" dxfId="77" priority="100" operator="notEqual">
      <formula>"нд"</formula>
    </cfRule>
  </conditionalFormatting>
  <conditionalFormatting sqref="G216">
    <cfRule type="cellIs" dxfId="76" priority="99" operator="notEqual">
      <formula>"нд"</formula>
    </cfRule>
  </conditionalFormatting>
  <conditionalFormatting sqref="G163">
    <cfRule type="cellIs" dxfId="75" priority="98" operator="notEqual">
      <formula>"нд"</formula>
    </cfRule>
  </conditionalFormatting>
  <conditionalFormatting sqref="G163">
    <cfRule type="cellIs" dxfId="74" priority="97" operator="notEqual">
      <formula>"нд"</formula>
    </cfRule>
  </conditionalFormatting>
  <conditionalFormatting sqref="G163">
    <cfRule type="cellIs" dxfId="73" priority="96" operator="notEqual">
      <formula>"нд"</formula>
    </cfRule>
  </conditionalFormatting>
  <conditionalFormatting sqref="G163">
    <cfRule type="cellIs" dxfId="72" priority="95" operator="notEqual">
      <formula>"нд"</formula>
    </cfRule>
  </conditionalFormatting>
  <conditionalFormatting sqref="G163">
    <cfRule type="cellIs" dxfId="71" priority="94" operator="notEqual">
      <formula>"нд"</formula>
    </cfRule>
  </conditionalFormatting>
  <conditionalFormatting sqref="G163">
    <cfRule type="cellIs" dxfId="70" priority="93" operator="notEqual">
      <formula>"нд"</formula>
    </cfRule>
  </conditionalFormatting>
  <conditionalFormatting sqref="G163">
    <cfRule type="cellIs" dxfId="69" priority="92" operator="notEqual">
      <formula>"нд"</formula>
    </cfRule>
  </conditionalFormatting>
  <conditionalFormatting sqref="G163">
    <cfRule type="cellIs" dxfId="68" priority="91" operator="notEqual">
      <formula>"нд"</formula>
    </cfRule>
  </conditionalFormatting>
  <conditionalFormatting sqref="G163">
    <cfRule type="cellIs" dxfId="67" priority="90" operator="notEqual">
      <formula>"нд"</formula>
    </cfRule>
  </conditionalFormatting>
  <conditionalFormatting sqref="G163">
    <cfRule type="cellIs" dxfId="66" priority="89" operator="notEqual">
      <formula>"нд"</formula>
    </cfRule>
  </conditionalFormatting>
  <conditionalFormatting sqref="G163">
    <cfRule type="cellIs" dxfId="65" priority="88" operator="notEqual">
      <formula>"нд"</formula>
    </cfRule>
  </conditionalFormatting>
  <conditionalFormatting sqref="G163">
    <cfRule type="cellIs" dxfId="64" priority="87" operator="notEqual">
      <formula>"нд"</formula>
    </cfRule>
  </conditionalFormatting>
  <conditionalFormatting sqref="G163">
    <cfRule type="cellIs" dxfId="63" priority="86" operator="notEqual">
      <formula>"нд"</formula>
    </cfRule>
  </conditionalFormatting>
  <conditionalFormatting sqref="G163">
    <cfRule type="cellIs" dxfId="62" priority="85" operator="notEqual">
      <formula>"нд"</formula>
    </cfRule>
  </conditionalFormatting>
  <conditionalFormatting sqref="G163">
    <cfRule type="cellIs" dxfId="61" priority="84" operator="notEqual">
      <formula>"нд"</formula>
    </cfRule>
  </conditionalFormatting>
  <conditionalFormatting sqref="G163">
    <cfRule type="cellIs" dxfId="60" priority="83" operator="notEqual">
      <formula>"нд"</formula>
    </cfRule>
  </conditionalFormatting>
  <conditionalFormatting sqref="G163">
    <cfRule type="cellIs" dxfId="59" priority="82" operator="notEqual">
      <formula>"нд"</formula>
    </cfRule>
  </conditionalFormatting>
  <conditionalFormatting sqref="G70">
    <cfRule type="cellIs" dxfId="58" priority="81" operator="notEqual">
      <formula>"нд"</formula>
    </cfRule>
  </conditionalFormatting>
  <conditionalFormatting sqref="G70">
    <cfRule type="cellIs" dxfId="57" priority="80" operator="notEqual">
      <formula>"нд"</formula>
    </cfRule>
  </conditionalFormatting>
  <conditionalFormatting sqref="G80">
    <cfRule type="colorScale" priority="79">
      <colorScale>
        <cfvo type="min" val="0"/>
        <cfvo type="max" val="0"/>
        <color theme="0"/>
        <color theme="0"/>
      </colorScale>
    </cfRule>
  </conditionalFormatting>
  <conditionalFormatting sqref="G106">
    <cfRule type="colorScale" priority="78">
      <colorScale>
        <cfvo type="min" val="0"/>
        <cfvo type="max" val="0"/>
        <color theme="0"/>
        <color theme="0"/>
      </colorScale>
    </cfRule>
  </conditionalFormatting>
  <conditionalFormatting sqref="G118:G127">
    <cfRule type="colorScale" priority="77">
      <colorScale>
        <cfvo type="min" val="0"/>
        <cfvo type="max" val="0"/>
        <color theme="0"/>
        <color theme="0"/>
      </colorScale>
    </cfRule>
  </conditionalFormatting>
  <conditionalFormatting sqref="G138:G147">
    <cfRule type="colorScale" priority="76">
      <colorScale>
        <cfvo type="min" val="0"/>
        <cfvo type="max" val="0"/>
        <color theme="0"/>
        <color theme="0"/>
      </colorScale>
    </cfRule>
  </conditionalFormatting>
  <conditionalFormatting sqref="F163:G163">
    <cfRule type="colorScale" priority="75">
      <colorScale>
        <cfvo type="min" val="0"/>
        <cfvo type="max" val="0"/>
        <color theme="0"/>
        <color theme="0"/>
      </colorScale>
    </cfRule>
  </conditionalFormatting>
  <conditionalFormatting sqref="F173:G173">
    <cfRule type="colorScale" priority="74">
      <colorScale>
        <cfvo type="min" val="0"/>
        <cfvo type="max" val="0"/>
        <color theme="0"/>
        <color theme="0"/>
      </colorScale>
    </cfRule>
  </conditionalFormatting>
  <conditionalFormatting sqref="G181:G184">
    <cfRule type="colorScale" priority="73">
      <colorScale>
        <cfvo type="min" val="0"/>
        <cfvo type="max" val="0"/>
        <color theme="0"/>
        <color theme="0"/>
      </colorScale>
    </cfRule>
  </conditionalFormatting>
  <conditionalFormatting sqref="J176 J178 J188 J152 J154 J156 J158 J160 J29 J165 J167 J149 J170 J74 J44 J53 J55 J60 J62 J64 J67 J47 J49 J57">
    <cfRule type="cellIs" dxfId="56" priority="72" operator="notEqual">
      <formula>"нд"</formula>
    </cfRule>
  </conditionalFormatting>
  <conditionalFormatting sqref="J29 J44 J53 J55 J60 J62 J64 J67 J47 J49 J57 J74 J176 J178 J152 J154 J156 J158 J160 J165 J167 J149 J170 J162:J163 J188">
    <cfRule type="cellIs" dxfId="55" priority="71" operator="notEqual">
      <formula>"нд"</formula>
    </cfRule>
  </conditionalFormatting>
  <conditionalFormatting sqref="J29">
    <cfRule type="colorScale" priority="70">
      <colorScale>
        <cfvo type="min" val="0"/>
        <cfvo type="max" val="0"/>
        <color theme="0"/>
        <color theme="0"/>
      </colorScale>
    </cfRule>
  </conditionalFormatting>
  <conditionalFormatting sqref="L176 L178 L188 L152 L154 L156 L158 L160 L29 L165 L167 L149 L170 L74 L44 L53 L55 L60 L62 L64 L67 L47 L49 L57">
    <cfRule type="cellIs" dxfId="54" priority="69" operator="notEqual">
      <formula>"нд"</formula>
    </cfRule>
  </conditionalFormatting>
  <conditionalFormatting sqref="L29 L44 L53 L55 L60 L62 L64 L67 L47 L49 L57 L74 L176 L178 L152 L154 L156 L158 L160 L165 L167 L149 L170 L162:L163 L188">
    <cfRule type="cellIs" dxfId="53" priority="68" operator="notEqual">
      <formula>"нд"</formula>
    </cfRule>
  </conditionalFormatting>
  <conditionalFormatting sqref="L29">
    <cfRule type="colorScale" priority="67">
      <colorScale>
        <cfvo type="min" val="0"/>
        <cfvo type="max" val="0"/>
        <color theme="0"/>
        <color theme="0"/>
      </colorScale>
    </cfRule>
  </conditionalFormatting>
  <conditionalFormatting sqref="N176 N178 N188 N152 N154 N156 N158 N160 N29 N165 N167 N149 N170 N74 N44 N53 N55 N60 N62 N64 N67 N47 N49 N57">
    <cfRule type="cellIs" dxfId="52" priority="66" operator="notEqual">
      <formula>"нд"</formula>
    </cfRule>
  </conditionalFormatting>
  <conditionalFormatting sqref="N29 N44 N53 N55 N60 N62 N64 N67 N47 N49 N57 N74 N176 N178 N152 N154 N156 N158 N160 N165 N167 N149 N170 N162:N163 N188">
    <cfRule type="cellIs" dxfId="51" priority="65" operator="notEqual">
      <formula>"нд"</formula>
    </cfRule>
  </conditionalFormatting>
  <conditionalFormatting sqref="N29">
    <cfRule type="colorScale" priority="64">
      <colorScale>
        <cfvo type="min" val="0"/>
        <cfvo type="max" val="0"/>
        <color theme="0"/>
        <color theme="0"/>
      </colorScale>
    </cfRule>
  </conditionalFormatting>
  <conditionalFormatting sqref="P176 P178 P188 P152 P154 P156 P158 P160 P29 P165 P167 P149 P170 P74 P44 P53 P55 P60 P62 P64 P67 P47 P49 P57">
    <cfRule type="cellIs" dxfId="50" priority="63" operator="notEqual">
      <formula>"нд"</formula>
    </cfRule>
  </conditionalFormatting>
  <conditionalFormatting sqref="P29 P44 P53 P55 P60 P62 P64 P67 P47 P49 P57 P74 P176 P178 P152 P154 P156 P158 P160 P165 P167 P149 P170 P162:P163 P188">
    <cfRule type="cellIs" dxfId="49" priority="62" operator="notEqual">
      <formula>"нд"</formula>
    </cfRule>
  </conditionalFormatting>
  <conditionalFormatting sqref="P29">
    <cfRule type="colorScale" priority="61">
      <colorScale>
        <cfvo type="min" val="0"/>
        <cfvo type="max" val="0"/>
        <color theme="0"/>
        <color theme="0"/>
      </colorScale>
    </cfRule>
  </conditionalFormatting>
  <conditionalFormatting sqref="H29">
    <cfRule type="cellIs" dxfId="48" priority="60" operator="notEqual">
      <formula>"нд"</formula>
    </cfRule>
  </conditionalFormatting>
  <conditionalFormatting sqref="H29 H162">
    <cfRule type="cellIs" dxfId="47" priority="59" operator="notEqual">
      <formula>"нд"</formula>
    </cfRule>
  </conditionalFormatting>
  <conditionalFormatting sqref="H29">
    <cfRule type="colorScale" priority="58">
      <colorScale>
        <cfvo type="min" val="0"/>
        <cfvo type="max" val="0"/>
        <color theme="0"/>
        <color theme="0"/>
      </colorScale>
    </cfRule>
  </conditionalFormatting>
  <conditionalFormatting sqref="H162">
    <cfRule type="cellIs" dxfId="46" priority="57" operator="notEqual">
      <formula>"нд"</formula>
    </cfRule>
  </conditionalFormatting>
  <conditionalFormatting sqref="H162">
    <cfRule type="cellIs" dxfId="45" priority="56" operator="notEqual">
      <formula>"нд"</formula>
    </cfRule>
  </conditionalFormatting>
  <conditionalFormatting sqref="I29">
    <cfRule type="cellIs" dxfId="44" priority="55" operator="notEqual">
      <formula>"нд"</formula>
    </cfRule>
  </conditionalFormatting>
  <conditionalFormatting sqref="I29 I162">
    <cfRule type="cellIs" dxfId="43" priority="54" operator="notEqual">
      <formula>"нд"</formula>
    </cfRule>
  </conditionalFormatting>
  <conditionalFormatting sqref="I29">
    <cfRule type="colorScale" priority="53">
      <colorScale>
        <cfvo type="min" val="0"/>
        <cfvo type="max" val="0"/>
        <color theme="0"/>
        <color theme="0"/>
      </colorScale>
    </cfRule>
  </conditionalFormatting>
  <conditionalFormatting sqref="I162">
    <cfRule type="cellIs" dxfId="42" priority="52" operator="notEqual">
      <formula>"нд"</formula>
    </cfRule>
  </conditionalFormatting>
  <conditionalFormatting sqref="I162">
    <cfRule type="cellIs" dxfId="41" priority="51" operator="notEqual">
      <formula>"нд"</formula>
    </cfRule>
  </conditionalFormatting>
  <conditionalFormatting sqref="K176 K178 K188 K152 K154 K156 K158 K160 K29 K165 K167 K149 K170 K74 K44 K53 K55 K60 K62 K64 K67 K47 K49 K57">
    <cfRule type="cellIs" dxfId="40" priority="50" operator="notEqual">
      <formula>"нд"</formula>
    </cfRule>
  </conditionalFormatting>
  <conditionalFormatting sqref="K29 K44 K53 K55 K60 K62 K64 K67 K47 K49 K57 K74 K176 K178 K152 K154 K156 K158 K160 K165 K167 K149 K170 K162:K163 K188">
    <cfRule type="cellIs" dxfId="39" priority="49" operator="notEqual">
      <formula>"нд"</formula>
    </cfRule>
  </conditionalFormatting>
  <conditionalFormatting sqref="K29">
    <cfRule type="colorScale" priority="48">
      <colorScale>
        <cfvo type="min" val="0"/>
        <cfvo type="max" val="0"/>
        <color theme="0"/>
        <color theme="0"/>
      </colorScale>
    </cfRule>
  </conditionalFormatting>
  <conditionalFormatting sqref="K162">
    <cfRule type="cellIs" dxfId="38" priority="47" operator="notEqual">
      <formula>"нд"</formula>
    </cfRule>
  </conditionalFormatting>
  <conditionalFormatting sqref="K162">
    <cfRule type="cellIs" dxfId="37" priority="46" operator="notEqual">
      <formula>"нд"</formula>
    </cfRule>
  </conditionalFormatting>
  <conditionalFormatting sqref="K162">
    <cfRule type="cellIs" dxfId="36" priority="45" operator="notEqual">
      <formula>"нд"</formula>
    </cfRule>
  </conditionalFormatting>
  <conditionalFormatting sqref="M176 M178 M188 M152 M154 M156 M158 M160 M29 M165 M167 M149 M170 M74 M44 M53 M55 M60 M62 M64 M67 M47 M49 M57">
    <cfRule type="cellIs" dxfId="35" priority="44" operator="notEqual">
      <formula>"нд"</formula>
    </cfRule>
  </conditionalFormatting>
  <conditionalFormatting sqref="M29 M44 M53 M55 M60 M62 M64 M67 M47 M49 M57 M74 M176 M178 M152 M154 M156 M158 M160 M165 M167 M149 M170 M162:M163 M188">
    <cfRule type="cellIs" dxfId="34" priority="43" operator="notEqual">
      <formula>"нд"</formula>
    </cfRule>
  </conditionalFormatting>
  <conditionalFormatting sqref="M29">
    <cfRule type="colorScale" priority="42">
      <colorScale>
        <cfvo type="min" val="0"/>
        <cfvo type="max" val="0"/>
        <color theme="0"/>
        <color theme="0"/>
      </colorScale>
    </cfRule>
  </conditionalFormatting>
  <conditionalFormatting sqref="M162">
    <cfRule type="cellIs" dxfId="33" priority="41" operator="notEqual">
      <formula>"нд"</formula>
    </cfRule>
  </conditionalFormatting>
  <conditionalFormatting sqref="M162">
    <cfRule type="cellIs" dxfId="32" priority="40" operator="notEqual">
      <formula>"нд"</formula>
    </cfRule>
  </conditionalFormatting>
  <conditionalFormatting sqref="M162">
    <cfRule type="cellIs" dxfId="31" priority="39" operator="notEqual">
      <formula>"нд"</formula>
    </cfRule>
  </conditionalFormatting>
  <conditionalFormatting sqref="O176 O178 O188 O152 O154 O156 O158 O160 O29 O165 O167 O149 O170 O74 O44 O53 O55 O60 O62 O64 O67 O47 O49 O57">
    <cfRule type="cellIs" dxfId="30" priority="38" operator="notEqual">
      <formula>"нд"</formula>
    </cfRule>
  </conditionalFormatting>
  <conditionalFormatting sqref="O29 O44 O53 O55 O60 O62 O64 O67 O47 O49 O57 O74 O176 O178 O152 O154 O156 O158 O160 O165 O167 O149 O170 O162:O163 O188">
    <cfRule type="cellIs" dxfId="29" priority="37" operator="notEqual">
      <formula>"нд"</formula>
    </cfRule>
  </conditionalFormatting>
  <conditionalFormatting sqref="O29">
    <cfRule type="colorScale" priority="36">
      <colorScale>
        <cfvo type="min" val="0"/>
        <cfvo type="max" val="0"/>
        <color theme="0"/>
        <color theme="0"/>
      </colorScale>
    </cfRule>
  </conditionalFormatting>
  <conditionalFormatting sqref="O162">
    <cfRule type="cellIs" dxfId="28" priority="35" operator="notEqual">
      <formula>"нд"</formula>
    </cfRule>
  </conditionalFormatting>
  <conditionalFormatting sqref="O162">
    <cfRule type="cellIs" dxfId="27" priority="34" operator="notEqual">
      <formula>"нд"</formula>
    </cfRule>
  </conditionalFormatting>
  <conditionalFormatting sqref="O162">
    <cfRule type="cellIs" dxfId="26" priority="33" operator="notEqual">
      <formula>"нд"</formula>
    </cfRule>
  </conditionalFormatting>
  <conditionalFormatting sqref="Q176 Q178 Q188 Q152 Q154 Q156 Q158 Q160 Q29 Q165 Q167 Q149 Q170 Q74 Q44 Q53 Q55 Q60 Q62 Q64 Q67 Q47 Q49 Q57">
    <cfRule type="cellIs" dxfId="25" priority="32" operator="notEqual">
      <formula>"нд"</formula>
    </cfRule>
  </conditionalFormatting>
  <conditionalFormatting sqref="Q29 Q44 Q53 Q55 Q60 Q62 Q64 Q67 Q47 Q49 Q57 Q74 Q176 Q178 Q152 Q154 Q156 Q158 Q160 Q165 Q167 Q149 Q170 Q162:Q163 Q188">
    <cfRule type="cellIs" dxfId="24" priority="31" operator="notEqual">
      <formula>"нд"</formula>
    </cfRule>
  </conditionalFormatting>
  <conditionalFormatting sqref="Q29">
    <cfRule type="colorScale" priority="30">
      <colorScale>
        <cfvo type="min" val="0"/>
        <cfvo type="max" val="0"/>
        <color theme="0"/>
        <color theme="0"/>
      </colorScale>
    </cfRule>
  </conditionalFormatting>
  <conditionalFormatting sqref="Q162">
    <cfRule type="cellIs" dxfId="23" priority="29" operator="notEqual">
      <formula>"нд"</formula>
    </cfRule>
  </conditionalFormatting>
  <conditionalFormatting sqref="Q162">
    <cfRule type="cellIs" dxfId="22" priority="28" operator="notEqual">
      <formula>"нд"</formula>
    </cfRule>
  </conditionalFormatting>
  <conditionalFormatting sqref="Q162">
    <cfRule type="cellIs" dxfId="21" priority="27" operator="notEqual">
      <formula>"нд"</formula>
    </cfRule>
  </conditionalFormatting>
  <conditionalFormatting sqref="R29">
    <cfRule type="cellIs" dxfId="20" priority="26" operator="notEqual">
      <formula>"нд"</formula>
    </cfRule>
  </conditionalFormatting>
  <conditionalFormatting sqref="R29">
    <cfRule type="cellIs" dxfId="19" priority="25" operator="notEqual">
      <formula>"нд"</formula>
    </cfRule>
  </conditionalFormatting>
  <conditionalFormatting sqref="R29">
    <cfRule type="colorScale" priority="24">
      <colorScale>
        <cfvo type="min" val="0"/>
        <cfvo type="max" val="0"/>
        <color theme="0"/>
        <color theme="0"/>
      </colorScale>
    </cfRule>
  </conditionalFormatting>
  <conditionalFormatting sqref="R162">
    <cfRule type="cellIs" dxfId="18" priority="23" operator="notEqual">
      <formula>"нд"</formula>
    </cfRule>
  </conditionalFormatting>
  <conditionalFormatting sqref="S29">
    <cfRule type="cellIs" dxfId="17" priority="22" operator="notEqual">
      <formula>"нд"</formula>
    </cfRule>
  </conditionalFormatting>
  <conditionalFormatting sqref="S29">
    <cfRule type="cellIs" dxfId="16" priority="21" operator="notEqual">
      <formula>"нд"</formula>
    </cfRule>
  </conditionalFormatting>
  <conditionalFormatting sqref="S29">
    <cfRule type="colorScale" priority="20">
      <colorScale>
        <cfvo type="min" val="0"/>
        <cfvo type="max" val="0"/>
        <color theme="0"/>
        <color theme="0"/>
      </colorScale>
    </cfRule>
  </conditionalFormatting>
  <conditionalFormatting sqref="S162">
    <cfRule type="cellIs" dxfId="15" priority="19" operator="notEqual">
      <formula>"нд"</formula>
    </cfRule>
  </conditionalFormatting>
  <conditionalFormatting sqref="T29">
    <cfRule type="cellIs" dxfId="14" priority="18" operator="notEqual">
      <formula>"нд"</formula>
    </cfRule>
  </conditionalFormatting>
  <conditionalFormatting sqref="T29">
    <cfRule type="cellIs" dxfId="13" priority="17" operator="notEqual">
      <formula>"нд"</formula>
    </cfRule>
  </conditionalFormatting>
  <conditionalFormatting sqref="T29">
    <cfRule type="colorScale" priority="16">
      <colorScale>
        <cfvo type="min" val="0"/>
        <cfvo type="max" val="0"/>
        <color theme="0"/>
        <color theme="0"/>
      </colorScale>
    </cfRule>
  </conditionalFormatting>
  <conditionalFormatting sqref="T162">
    <cfRule type="cellIs" dxfId="12" priority="15" operator="notEqual">
      <formula>"нд"</formula>
    </cfRule>
  </conditionalFormatting>
  <conditionalFormatting sqref="M176 M178 M188 M152 M154 M156 M158 M160 M29 M165 M167 M149 M170 M74 M44 M53 M55 M60 M62 M64 M67 M47 M49 M57">
    <cfRule type="cellIs" dxfId="11" priority="14" operator="notEqual">
      <formula>"нд"</formula>
    </cfRule>
  </conditionalFormatting>
  <conditionalFormatting sqref="M29 M44 M53 M55 M60 M62 M64 M67 M47 M49 M57 M74 M176 M178 M152 M154 M156 M158 M160 M165 M167 M149 M170 M162:M163 M188">
    <cfRule type="cellIs" dxfId="10" priority="13" operator="notEqual">
      <formula>"нд"</formula>
    </cfRule>
  </conditionalFormatting>
  <conditionalFormatting sqref="M29">
    <cfRule type="colorScale" priority="12">
      <colorScale>
        <cfvo type="min" val="0"/>
        <cfvo type="max" val="0"/>
        <color theme="0"/>
        <color theme="0"/>
      </colorScale>
    </cfRule>
  </conditionalFormatting>
  <conditionalFormatting sqref="M162">
    <cfRule type="cellIs" dxfId="9" priority="11" operator="notEqual">
      <formula>"нд"</formula>
    </cfRule>
  </conditionalFormatting>
  <conditionalFormatting sqref="M162">
    <cfRule type="cellIs" dxfId="8" priority="10" operator="notEqual">
      <formula>"нд"</formula>
    </cfRule>
  </conditionalFormatting>
  <conditionalFormatting sqref="M162">
    <cfRule type="cellIs" dxfId="7" priority="9" operator="notEqual">
      <formula>"нд"</formula>
    </cfRule>
  </conditionalFormatting>
  <conditionalFormatting sqref="M29">
    <cfRule type="cellIs" dxfId="6" priority="8" operator="notEqual">
      <formula>"нд"</formula>
    </cfRule>
  </conditionalFormatting>
  <conditionalFormatting sqref="M29">
    <cfRule type="cellIs" dxfId="5" priority="7" operator="notEqual">
      <formula>"нд"</formula>
    </cfRule>
  </conditionalFormatting>
  <conditionalFormatting sqref="M176 M178 M188 M152 M154 M156 M158 M160 M29 M165 M167 M149 M170 M74 M44 M53 M55 M60 M62 M64 M67 M47 M49 M57">
    <cfRule type="cellIs" dxfId="4" priority="6" operator="notEqual">
      <formula>"нд"</formula>
    </cfRule>
  </conditionalFormatting>
  <conditionalFormatting sqref="M29 M44 M53 M55 M60 M62 M64 M67 M47 M49 M57 M74 M176 M178 M152 M154 M156 M158 M160 M165 M167 M149 M170 M162:M163 M188">
    <cfRule type="cellIs" dxfId="3" priority="5" operator="notEqual">
      <formula>"нд"</formula>
    </cfRule>
  </conditionalFormatting>
  <conditionalFormatting sqref="M29">
    <cfRule type="colorScale" priority="4">
      <colorScale>
        <cfvo type="min" val="0"/>
        <cfvo type="max" val="0"/>
        <color theme="0"/>
        <color theme="0"/>
      </colorScale>
    </cfRule>
  </conditionalFormatting>
  <conditionalFormatting sqref="M162">
    <cfRule type="cellIs" dxfId="2" priority="3" operator="notEqual">
      <formula>"нд"</formula>
    </cfRule>
  </conditionalFormatting>
  <conditionalFormatting sqref="M162">
    <cfRule type="cellIs" dxfId="1" priority="2" operator="notEqual">
      <formula>"нд"</formula>
    </cfRule>
  </conditionalFormatting>
  <conditionalFormatting sqref="M162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2020-11-05T08:57:08Z</cp:lastPrinted>
  <dcterms:created xsi:type="dcterms:W3CDTF">2018-08-22T07:03:19Z</dcterms:created>
  <dcterms:modified xsi:type="dcterms:W3CDTF">2022-01-30T14:43:34Z</dcterms:modified>
</cp:coreProperties>
</file>