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90" windowWidth="20730" windowHeight="11760"/>
  </bookViews>
  <sheets>
    <sheet name="11кв истч" sheetId="1" r:id="rId1"/>
  </sheets>
  <definedNames>
    <definedName name="Z_500C2F4F_1743_499A_A051_20565DBF52B2_.wvu.PrintArea" localSheetId="0" hidden="1">'11кв истч'!$A$1:$X$20</definedName>
    <definedName name="_xlnm.Print_Titles" localSheetId="0">'11кв истч'!$15:$20</definedName>
    <definedName name="_xlnm.Print_Area" localSheetId="0">'11кв истч'!$A$1:$X$20</definedName>
  </definedNames>
  <calcPr calcId="125725"/>
</workbook>
</file>

<file path=xl/calcChain.xml><?xml version="1.0" encoding="utf-8"?>
<calcChain xmlns="http://schemas.openxmlformats.org/spreadsheetml/2006/main">
  <c r="G211" i="1"/>
  <c r="G205"/>
  <c r="G199"/>
  <c r="G188"/>
  <c r="G187" s="1"/>
  <c r="G184"/>
  <c r="G182"/>
  <c r="G177"/>
  <c r="G176" s="1"/>
  <c r="G27" s="1"/>
  <c r="G174"/>
  <c r="G172"/>
  <c r="G171" s="1"/>
  <c r="G26" s="1"/>
  <c r="G169"/>
  <c r="G167"/>
  <c r="G166" s="1"/>
  <c r="G164"/>
  <c r="G162"/>
  <c r="G160"/>
  <c r="G159" s="1"/>
  <c r="G157"/>
  <c r="G155"/>
  <c r="G153"/>
  <c r="G151"/>
  <c r="G149"/>
  <c r="G146"/>
  <c r="G130"/>
  <c r="G129" s="1"/>
  <c r="G128" s="1"/>
  <c r="G89"/>
  <c r="G77"/>
  <c r="G74"/>
  <c r="G70"/>
  <c r="G69" s="1"/>
  <c r="G67"/>
  <c r="G64"/>
  <c r="G62"/>
  <c r="G60"/>
  <c r="G57"/>
  <c r="G55"/>
  <c r="G53"/>
  <c r="G49"/>
  <c r="G47"/>
  <c r="G46" s="1"/>
  <c r="G44"/>
  <c r="G40"/>
  <c r="G39" s="1"/>
  <c r="G36"/>
  <c r="G34"/>
  <c r="G33" s="1"/>
  <c r="G28"/>
  <c r="G76" l="1"/>
  <c r="G73" s="1"/>
  <c r="G72" s="1"/>
  <c r="G25" s="1"/>
  <c r="G204"/>
  <c r="G186" s="1"/>
  <c r="G29" s="1"/>
  <c r="G66"/>
  <c r="G52"/>
  <c r="G51" s="1"/>
  <c r="G59"/>
  <c r="G148"/>
  <c r="G32"/>
  <c r="G23"/>
  <c r="G22"/>
  <c r="G31" l="1"/>
  <c r="G24" s="1"/>
  <c r="G21"/>
  <c r="G30" s="1"/>
  <c r="L211" l="1"/>
  <c r="L205"/>
  <c r="L204" s="1"/>
  <c r="L199"/>
  <c r="L188"/>
  <c r="L187" s="1"/>
  <c r="L184"/>
  <c r="L182"/>
  <c r="L177"/>
  <c r="L176" s="1"/>
  <c r="L27" s="1"/>
  <c r="L174"/>
  <c r="L172"/>
  <c r="L169"/>
  <c r="L167"/>
  <c r="L166" s="1"/>
  <c r="L164"/>
  <c r="L162"/>
  <c r="L159"/>
  <c r="L157"/>
  <c r="L155"/>
  <c r="L153"/>
  <c r="L151"/>
  <c r="L149"/>
  <c r="L148" s="1"/>
  <c r="L146"/>
  <c r="L130"/>
  <c r="L129" s="1"/>
  <c r="L128" s="1"/>
  <c r="L89"/>
  <c r="L77"/>
  <c r="L76" s="1"/>
  <c r="L74"/>
  <c r="L70"/>
  <c r="L69" s="1"/>
  <c r="L67"/>
  <c r="L64"/>
  <c r="L62"/>
  <c r="L60"/>
  <c r="L59" s="1"/>
  <c r="L57"/>
  <c r="L55"/>
  <c r="L53"/>
  <c r="L52" s="1"/>
  <c r="L49"/>
  <c r="L47"/>
  <c r="L44"/>
  <c r="L40"/>
  <c r="L23" s="1"/>
  <c r="L36"/>
  <c r="L34"/>
  <c r="L28"/>
  <c r="X29"/>
  <c r="X28"/>
  <c r="X27"/>
  <c r="X26"/>
  <c r="X25"/>
  <c r="X24"/>
  <c r="L33" l="1"/>
  <c r="L46"/>
  <c r="L66"/>
  <c r="L171"/>
  <c r="L26" s="1"/>
  <c r="L51"/>
  <c r="L73"/>
  <c r="L72" s="1"/>
  <c r="L25" s="1"/>
  <c r="L32"/>
  <c r="L31" s="1"/>
  <c r="L24" s="1"/>
  <c r="L186"/>
  <c r="L29" s="1"/>
  <c r="L22"/>
  <c r="L39"/>
  <c r="W197"/>
  <c r="V197"/>
  <c r="U197"/>
  <c r="T197"/>
  <c r="S197"/>
  <c r="R197"/>
  <c r="Q197"/>
  <c r="P197"/>
  <c r="I197"/>
  <c r="D197"/>
  <c r="W160"/>
  <c r="V160"/>
  <c r="U160"/>
  <c r="T160"/>
  <c r="S160"/>
  <c r="R160"/>
  <c r="Q160"/>
  <c r="P160"/>
  <c r="I160"/>
  <c r="D160"/>
  <c r="L21" l="1"/>
  <c r="L30" s="1"/>
  <c r="N160"/>
  <c r="N197"/>
  <c r="O197"/>
  <c r="O160"/>
  <c r="W144" l="1"/>
  <c r="V144"/>
  <c r="U144"/>
  <c r="T144"/>
  <c r="S144"/>
  <c r="R144"/>
  <c r="Q144"/>
  <c r="P144"/>
  <c r="I144"/>
  <c r="D144"/>
  <c r="N144" l="1"/>
  <c r="O144"/>
  <c r="I43"/>
  <c r="T96" l="1"/>
  <c r="T117"/>
  <c r="T116"/>
  <c r="W212"/>
  <c r="H211" l="1"/>
  <c r="J211"/>
  <c r="K211"/>
  <c r="M211"/>
  <c r="H205"/>
  <c r="J205"/>
  <c r="Q205" s="1"/>
  <c r="K205"/>
  <c r="M205"/>
  <c r="E211"/>
  <c r="F211"/>
  <c r="S211" s="1"/>
  <c r="E205"/>
  <c r="F205"/>
  <c r="H199"/>
  <c r="J199"/>
  <c r="K199"/>
  <c r="M199"/>
  <c r="E199"/>
  <c r="F199"/>
  <c r="S199" s="1"/>
  <c r="H188"/>
  <c r="J188"/>
  <c r="K188"/>
  <c r="M188"/>
  <c r="W188" s="1"/>
  <c r="H184"/>
  <c r="J184"/>
  <c r="J28" s="1"/>
  <c r="K184"/>
  <c r="K28" s="1"/>
  <c r="M184"/>
  <c r="W184" s="1"/>
  <c r="H182"/>
  <c r="J182"/>
  <c r="K182"/>
  <c r="M182"/>
  <c r="E188"/>
  <c r="F188"/>
  <c r="E184"/>
  <c r="F184"/>
  <c r="S184" s="1"/>
  <c r="E182"/>
  <c r="F182"/>
  <c r="H177"/>
  <c r="J177"/>
  <c r="K177"/>
  <c r="M177"/>
  <c r="H174"/>
  <c r="J174"/>
  <c r="K174"/>
  <c r="U174"/>
  <c r="M174"/>
  <c r="E177"/>
  <c r="F177"/>
  <c r="E174"/>
  <c r="F174"/>
  <c r="H172"/>
  <c r="J172"/>
  <c r="K172"/>
  <c r="M172"/>
  <c r="H169"/>
  <c r="J169"/>
  <c r="K169"/>
  <c r="M169"/>
  <c r="E172"/>
  <c r="F172"/>
  <c r="E169"/>
  <c r="F169"/>
  <c r="H167"/>
  <c r="H166" s="1"/>
  <c r="J167"/>
  <c r="K167"/>
  <c r="K166" s="1"/>
  <c r="M167"/>
  <c r="E167"/>
  <c r="F167"/>
  <c r="F166" s="1"/>
  <c r="H164"/>
  <c r="J164"/>
  <c r="K164"/>
  <c r="M164"/>
  <c r="H162"/>
  <c r="J162"/>
  <c r="K162"/>
  <c r="U162"/>
  <c r="M162"/>
  <c r="H159"/>
  <c r="J159"/>
  <c r="K159"/>
  <c r="M159"/>
  <c r="H157"/>
  <c r="J157"/>
  <c r="K157"/>
  <c r="M157"/>
  <c r="H155"/>
  <c r="J155"/>
  <c r="K155"/>
  <c r="M155"/>
  <c r="H153"/>
  <c r="J153"/>
  <c r="K153"/>
  <c r="M153"/>
  <c r="H151"/>
  <c r="J151"/>
  <c r="K151"/>
  <c r="M151"/>
  <c r="E164"/>
  <c r="Q164" s="1"/>
  <c r="F164"/>
  <c r="E162"/>
  <c r="F162"/>
  <c r="S162" s="1"/>
  <c r="E159"/>
  <c r="F159"/>
  <c r="S159" s="1"/>
  <c r="E157"/>
  <c r="F157"/>
  <c r="S157" s="1"/>
  <c r="E155"/>
  <c r="Q155" s="1"/>
  <c r="F155"/>
  <c r="E153"/>
  <c r="F153"/>
  <c r="S153" s="1"/>
  <c r="E151"/>
  <c r="F151"/>
  <c r="H149"/>
  <c r="J149"/>
  <c r="K149"/>
  <c r="M149"/>
  <c r="E149"/>
  <c r="F149"/>
  <c r="S149" s="1"/>
  <c r="H146"/>
  <c r="J146"/>
  <c r="K146"/>
  <c r="U146"/>
  <c r="M146"/>
  <c r="E146"/>
  <c r="F146"/>
  <c r="H130"/>
  <c r="H129" s="1"/>
  <c r="J130"/>
  <c r="J129" s="1"/>
  <c r="K130"/>
  <c r="M130"/>
  <c r="M129" s="1"/>
  <c r="E130"/>
  <c r="E129" s="1"/>
  <c r="F130"/>
  <c r="F129" s="1"/>
  <c r="H89"/>
  <c r="J89"/>
  <c r="K89"/>
  <c r="M89"/>
  <c r="E89"/>
  <c r="F89"/>
  <c r="H77"/>
  <c r="J77"/>
  <c r="K77"/>
  <c r="M77"/>
  <c r="E77"/>
  <c r="F77"/>
  <c r="H74"/>
  <c r="J74"/>
  <c r="Q74" s="1"/>
  <c r="K74"/>
  <c r="M74"/>
  <c r="W74" s="1"/>
  <c r="E74"/>
  <c r="F74"/>
  <c r="H70"/>
  <c r="H69" s="1"/>
  <c r="J70"/>
  <c r="K70"/>
  <c r="K69" s="1"/>
  <c r="M70"/>
  <c r="M69" s="1"/>
  <c r="E70"/>
  <c r="E69" s="1"/>
  <c r="F70"/>
  <c r="F69" s="1"/>
  <c r="H67"/>
  <c r="J67"/>
  <c r="K67"/>
  <c r="M67"/>
  <c r="H64"/>
  <c r="J64"/>
  <c r="K64"/>
  <c r="M64"/>
  <c r="E67"/>
  <c r="F67"/>
  <c r="E64"/>
  <c r="F64"/>
  <c r="H62"/>
  <c r="J62"/>
  <c r="K62"/>
  <c r="M62"/>
  <c r="E62"/>
  <c r="F62"/>
  <c r="H60"/>
  <c r="H59" s="1"/>
  <c r="J60"/>
  <c r="K60"/>
  <c r="M60"/>
  <c r="E60"/>
  <c r="F60"/>
  <c r="S60" s="1"/>
  <c r="H57"/>
  <c r="J57"/>
  <c r="K57"/>
  <c r="M57"/>
  <c r="E57"/>
  <c r="Q57" s="1"/>
  <c r="F57"/>
  <c r="H55"/>
  <c r="J55"/>
  <c r="K55"/>
  <c r="M55"/>
  <c r="W55" s="1"/>
  <c r="E55"/>
  <c r="F55"/>
  <c r="H53"/>
  <c r="J53"/>
  <c r="K53"/>
  <c r="M53"/>
  <c r="E53"/>
  <c r="F53"/>
  <c r="H49"/>
  <c r="J49"/>
  <c r="K49"/>
  <c r="M49"/>
  <c r="E49"/>
  <c r="F49"/>
  <c r="H47"/>
  <c r="H46" s="1"/>
  <c r="J47"/>
  <c r="J46" s="1"/>
  <c r="K47"/>
  <c r="K46" s="1"/>
  <c r="M47"/>
  <c r="W47" s="1"/>
  <c r="E47"/>
  <c r="F47"/>
  <c r="H44"/>
  <c r="J44"/>
  <c r="K44"/>
  <c r="M44"/>
  <c r="E44"/>
  <c r="F44"/>
  <c r="H40"/>
  <c r="H39" s="1"/>
  <c r="J40"/>
  <c r="J39" s="1"/>
  <c r="K40"/>
  <c r="K39" s="1"/>
  <c r="M40"/>
  <c r="M39" s="1"/>
  <c r="E40"/>
  <c r="F40"/>
  <c r="F39" s="1"/>
  <c r="H36"/>
  <c r="J36"/>
  <c r="K36"/>
  <c r="M36"/>
  <c r="E36"/>
  <c r="F36"/>
  <c r="H28"/>
  <c r="M28"/>
  <c r="H34"/>
  <c r="J34"/>
  <c r="K34"/>
  <c r="M34"/>
  <c r="E34"/>
  <c r="F34"/>
  <c r="F33" s="1"/>
  <c r="T206"/>
  <c r="U188"/>
  <c r="U182"/>
  <c r="U149"/>
  <c r="U70"/>
  <c r="U67"/>
  <c r="U64"/>
  <c r="U57"/>
  <c r="W214"/>
  <c r="V214"/>
  <c r="U214"/>
  <c r="T214"/>
  <c r="S214"/>
  <c r="R214"/>
  <c r="Q214"/>
  <c r="P214"/>
  <c r="I214"/>
  <c r="D214"/>
  <c r="W213"/>
  <c r="V213"/>
  <c r="U213"/>
  <c r="T213"/>
  <c r="S213"/>
  <c r="R213"/>
  <c r="Q213"/>
  <c r="P213"/>
  <c r="I213"/>
  <c r="D213"/>
  <c r="V212"/>
  <c r="V211" s="1"/>
  <c r="U212"/>
  <c r="T212"/>
  <c r="S212"/>
  <c r="R212"/>
  <c r="R211" s="1"/>
  <c r="Q212"/>
  <c r="P212"/>
  <c r="P211" s="1"/>
  <c r="I212"/>
  <c r="D212"/>
  <c r="U211"/>
  <c r="W210"/>
  <c r="V210"/>
  <c r="U210"/>
  <c r="T210"/>
  <c r="S210"/>
  <c r="R210"/>
  <c r="Q210"/>
  <c r="P210"/>
  <c r="I210"/>
  <c r="D210"/>
  <c r="W209"/>
  <c r="V209"/>
  <c r="U209"/>
  <c r="T209"/>
  <c r="S209"/>
  <c r="R209"/>
  <c r="Q209"/>
  <c r="P209"/>
  <c r="I209"/>
  <c r="D209"/>
  <c r="W208"/>
  <c r="V208"/>
  <c r="U208"/>
  <c r="T208"/>
  <c r="S208"/>
  <c r="R208"/>
  <c r="Q208"/>
  <c r="P208"/>
  <c r="I208"/>
  <c r="D208"/>
  <c r="W207"/>
  <c r="V207"/>
  <c r="U207"/>
  <c r="T207"/>
  <c r="S207"/>
  <c r="R207"/>
  <c r="Q207"/>
  <c r="P207"/>
  <c r="I207"/>
  <c r="D207"/>
  <c r="W206"/>
  <c r="V206"/>
  <c r="S206"/>
  <c r="R206"/>
  <c r="R205" s="1"/>
  <c r="Q206"/>
  <c r="P206"/>
  <c r="I206"/>
  <c r="W205"/>
  <c r="W203"/>
  <c r="V203"/>
  <c r="U203"/>
  <c r="T203"/>
  <c r="S203"/>
  <c r="R203"/>
  <c r="Q203"/>
  <c r="P203"/>
  <c r="I203"/>
  <c r="D203"/>
  <c r="W202"/>
  <c r="V202"/>
  <c r="U202"/>
  <c r="T202"/>
  <c r="S202"/>
  <c r="R202"/>
  <c r="Q202"/>
  <c r="P202"/>
  <c r="I202"/>
  <c r="D202"/>
  <c r="W201"/>
  <c r="V201"/>
  <c r="U201"/>
  <c r="T201"/>
  <c r="S201"/>
  <c r="R201"/>
  <c r="Q201"/>
  <c r="P201"/>
  <c r="I201"/>
  <c r="D201"/>
  <c r="W200"/>
  <c r="V200"/>
  <c r="V199" s="1"/>
  <c r="U200"/>
  <c r="T200"/>
  <c r="S200"/>
  <c r="R200"/>
  <c r="Q200"/>
  <c r="P200"/>
  <c r="P199" s="1"/>
  <c r="I200"/>
  <c r="D200"/>
  <c r="Q199"/>
  <c r="W198"/>
  <c r="V198"/>
  <c r="U198"/>
  <c r="T198"/>
  <c r="S198"/>
  <c r="R198"/>
  <c r="Q198"/>
  <c r="P198"/>
  <c r="I198"/>
  <c r="D198"/>
  <c r="W196"/>
  <c r="V196"/>
  <c r="U196"/>
  <c r="T196"/>
  <c r="S196"/>
  <c r="R196"/>
  <c r="Q196"/>
  <c r="P196"/>
  <c r="I196"/>
  <c r="D196"/>
  <c r="W195"/>
  <c r="V195"/>
  <c r="U195"/>
  <c r="T195"/>
  <c r="S195"/>
  <c r="R195"/>
  <c r="Q195"/>
  <c r="P195"/>
  <c r="I195"/>
  <c r="D195"/>
  <c r="W194"/>
  <c r="V194"/>
  <c r="U194"/>
  <c r="T194"/>
  <c r="S194"/>
  <c r="R194"/>
  <c r="Q194"/>
  <c r="P194"/>
  <c r="I194"/>
  <c r="D194"/>
  <c r="W193"/>
  <c r="V193"/>
  <c r="U193"/>
  <c r="T193"/>
  <c r="S193"/>
  <c r="R193"/>
  <c r="Q193"/>
  <c r="P193"/>
  <c r="I193"/>
  <c r="D193"/>
  <c r="W192"/>
  <c r="V192"/>
  <c r="U192"/>
  <c r="T192"/>
  <c r="S192"/>
  <c r="R192"/>
  <c r="Q192"/>
  <c r="P192"/>
  <c r="I192"/>
  <c r="D192"/>
  <c r="W191"/>
  <c r="V191"/>
  <c r="U191"/>
  <c r="T191"/>
  <c r="S191"/>
  <c r="R191"/>
  <c r="Q191"/>
  <c r="P191"/>
  <c r="I191"/>
  <c r="D191"/>
  <c r="W190"/>
  <c r="V190"/>
  <c r="U190"/>
  <c r="T190"/>
  <c r="S190"/>
  <c r="R190"/>
  <c r="Q190"/>
  <c r="P190"/>
  <c r="I190"/>
  <c r="D190"/>
  <c r="W189"/>
  <c r="V189"/>
  <c r="U189"/>
  <c r="T189"/>
  <c r="S189"/>
  <c r="R189"/>
  <c r="R188" s="1"/>
  <c r="Q189"/>
  <c r="P189"/>
  <c r="P188" s="1"/>
  <c r="I189"/>
  <c r="D189"/>
  <c r="W185"/>
  <c r="V185"/>
  <c r="V184" s="1"/>
  <c r="V28" s="1"/>
  <c r="U185"/>
  <c r="T185"/>
  <c r="T184" s="1"/>
  <c r="S185"/>
  <c r="R185"/>
  <c r="R184" s="1"/>
  <c r="R28" s="1"/>
  <c r="Q185"/>
  <c r="P185"/>
  <c r="P184" s="1"/>
  <c r="I185"/>
  <c r="D185"/>
  <c r="D184" s="1"/>
  <c r="D28" s="1"/>
  <c r="W183"/>
  <c r="V183"/>
  <c r="V182" s="1"/>
  <c r="U183"/>
  <c r="T183"/>
  <c r="T182" s="1"/>
  <c r="S183"/>
  <c r="R183"/>
  <c r="R182" s="1"/>
  <c r="Q183"/>
  <c r="P183"/>
  <c r="P182" s="1"/>
  <c r="I183"/>
  <c r="D183"/>
  <c r="D182" s="1"/>
  <c r="W181"/>
  <c r="V181"/>
  <c r="U181"/>
  <c r="T181"/>
  <c r="S181"/>
  <c r="R181"/>
  <c r="Q181"/>
  <c r="P181"/>
  <c r="I181"/>
  <c r="D181"/>
  <c r="W180"/>
  <c r="V180"/>
  <c r="U180"/>
  <c r="T180"/>
  <c r="S180"/>
  <c r="R180"/>
  <c r="Q180"/>
  <c r="P180"/>
  <c r="I180"/>
  <c r="D180"/>
  <c r="W179"/>
  <c r="V179"/>
  <c r="U179"/>
  <c r="T179"/>
  <c r="S179"/>
  <c r="R179"/>
  <c r="Q179"/>
  <c r="P179"/>
  <c r="I179"/>
  <c r="D179"/>
  <c r="W178"/>
  <c r="V178"/>
  <c r="U178"/>
  <c r="T178"/>
  <c r="S178"/>
  <c r="R178"/>
  <c r="R177" s="1"/>
  <c r="Q178"/>
  <c r="P178"/>
  <c r="P177" s="1"/>
  <c r="I178"/>
  <c r="D178"/>
  <c r="W177"/>
  <c r="U177"/>
  <c r="W175"/>
  <c r="V175"/>
  <c r="V174" s="1"/>
  <c r="U175"/>
  <c r="T175"/>
  <c r="T174" s="1"/>
  <c r="S175"/>
  <c r="R175"/>
  <c r="R174" s="1"/>
  <c r="Q175"/>
  <c r="P175"/>
  <c r="P174" s="1"/>
  <c r="I175"/>
  <c r="I174" s="1"/>
  <c r="D175"/>
  <c r="D174" s="1"/>
  <c r="W174"/>
  <c r="W173"/>
  <c r="V173"/>
  <c r="V172" s="1"/>
  <c r="U173"/>
  <c r="T173"/>
  <c r="T172" s="1"/>
  <c r="S173"/>
  <c r="R173"/>
  <c r="R172" s="1"/>
  <c r="Q173"/>
  <c r="P173"/>
  <c r="P172" s="1"/>
  <c r="I173"/>
  <c r="D173"/>
  <c r="D172" s="1"/>
  <c r="W170"/>
  <c r="V170"/>
  <c r="V169" s="1"/>
  <c r="U170"/>
  <c r="T170"/>
  <c r="T169" s="1"/>
  <c r="S170"/>
  <c r="R170"/>
  <c r="R169" s="1"/>
  <c r="Q170"/>
  <c r="P170"/>
  <c r="P169" s="1"/>
  <c r="I170"/>
  <c r="I169" s="1"/>
  <c r="D170"/>
  <c r="D169" s="1"/>
  <c r="W168"/>
  <c r="V168"/>
  <c r="V167" s="1"/>
  <c r="U168"/>
  <c r="T168"/>
  <c r="T167" s="1"/>
  <c r="T166" s="1"/>
  <c r="S168"/>
  <c r="R168"/>
  <c r="R167" s="1"/>
  <c r="Q168"/>
  <c r="P168"/>
  <c r="P167" s="1"/>
  <c r="I168"/>
  <c r="D168"/>
  <c r="D167" s="1"/>
  <c r="U167"/>
  <c r="S167"/>
  <c r="W165"/>
  <c r="V165"/>
  <c r="V164" s="1"/>
  <c r="U165"/>
  <c r="T165"/>
  <c r="T164" s="1"/>
  <c r="S165"/>
  <c r="R165"/>
  <c r="R164" s="1"/>
  <c r="Q165"/>
  <c r="P165"/>
  <c r="P164" s="1"/>
  <c r="I165"/>
  <c r="D165"/>
  <c r="D164" s="1"/>
  <c r="W163"/>
  <c r="V163"/>
  <c r="V162" s="1"/>
  <c r="U163"/>
  <c r="T163"/>
  <c r="T162" s="1"/>
  <c r="S163"/>
  <c r="R163"/>
  <c r="R162" s="1"/>
  <c r="Q163"/>
  <c r="P163"/>
  <c r="P162" s="1"/>
  <c r="I163"/>
  <c r="D163"/>
  <c r="D162" s="1"/>
  <c r="Q162"/>
  <c r="W161"/>
  <c r="V161"/>
  <c r="V159" s="1"/>
  <c r="U161"/>
  <c r="T161"/>
  <c r="T159" s="1"/>
  <c r="S161"/>
  <c r="R161"/>
  <c r="R159" s="1"/>
  <c r="Q161"/>
  <c r="P161"/>
  <c r="P159" s="1"/>
  <c r="I161"/>
  <c r="D161"/>
  <c r="D159" s="1"/>
  <c r="U159"/>
  <c r="W158"/>
  <c r="V158"/>
  <c r="V157" s="1"/>
  <c r="U158"/>
  <c r="T158"/>
  <c r="T157" s="1"/>
  <c r="S158"/>
  <c r="R158"/>
  <c r="R157" s="1"/>
  <c r="Q158"/>
  <c r="P158"/>
  <c r="P157" s="1"/>
  <c r="I158"/>
  <c r="D158"/>
  <c r="D157" s="1"/>
  <c r="W157"/>
  <c r="W156"/>
  <c r="V156"/>
  <c r="V155" s="1"/>
  <c r="U156"/>
  <c r="T156"/>
  <c r="T155" s="1"/>
  <c r="S156"/>
  <c r="R156"/>
  <c r="R155" s="1"/>
  <c r="Q156"/>
  <c r="P156"/>
  <c r="P155" s="1"/>
  <c r="I156"/>
  <c r="I155" s="1"/>
  <c r="D156"/>
  <c r="D155" s="1"/>
  <c r="W154"/>
  <c r="V154"/>
  <c r="V153" s="1"/>
  <c r="U154"/>
  <c r="T154"/>
  <c r="T153" s="1"/>
  <c r="S154"/>
  <c r="R154"/>
  <c r="R153" s="1"/>
  <c r="Q154"/>
  <c r="P154"/>
  <c r="P153" s="1"/>
  <c r="I154"/>
  <c r="I153" s="1"/>
  <c r="D154"/>
  <c r="D153" s="1"/>
  <c r="U153"/>
  <c r="Q153"/>
  <c r="W152"/>
  <c r="V152"/>
  <c r="V151" s="1"/>
  <c r="U152"/>
  <c r="T152"/>
  <c r="T151" s="1"/>
  <c r="S152"/>
  <c r="R152"/>
  <c r="R151" s="1"/>
  <c r="Q152"/>
  <c r="P152"/>
  <c r="P151" s="1"/>
  <c r="I152"/>
  <c r="I151" s="1"/>
  <c r="D152"/>
  <c r="D151" s="1"/>
  <c r="U151"/>
  <c r="S151"/>
  <c r="W150"/>
  <c r="V150"/>
  <c r="V149" s="1"/>
  <c r="U150"/>
  <c r="T150"/>
  <c r="T149" s="1"/>
  <c r="S150"/>
  <c r="R150"/>
  <c r="R149" s="1"/>
  <c r="Q150"/>
  <c r="P150"/>
  <c r="P149" s="1"/>
  <c r="I150"/>
  <c r="I149" s="1"/>
  <c r="D150"/>
  <c r="D149" s="1"/>
  <c r="W147"/>
  <c r="V147"/>
  <c r="V146" s="1"/>
  <c r="U147"/>
  <c r="T147"/>
  <c r="T146" s="1"/>
  <c r="S147"/>
  <c r="R147"/>
  <c r="R146" s="1"/>
  <c r="Q147"/>
  <c r="P147"/>
  <c r="P146" s="1"/>
  <c r="I147"/>
  <c r="D147"/>
  <c r="D146" s="1"/>
  <c r="W145"/>
  <c r="V145"/>
  <c r="U145"/>
  <c r="T145"/>
  <c r="S145"/>
  <c r="R145"/>
  <c r="Q145"/>
  <c r="P145"/>
  <c r="I145"/>
  <c r="D145"/>
  <c r="W143"/>
  <c r="V143"/>
  <c r="U143"/>
  <c r="T143"/>
  <c r="S143"/>
  <c r="R143"/>
  <c r="Q143"/>
  <c r="P143"/>
  <c r="I143"/>
  <c r="D143"/>
  <c r="W142"/>
  <c r="V142"/>
  <c r="U142"/>
  <c r="T142"/>
  <c r="S142"/>
  <c r="R142"/>
  <c r="Q142"/>
  <c r="P142"/>
  <c r="I142"/>
  <c r="D142"/>
  <c r="W141"/>
  <c r="U141"/>
  <c r="S141"/>
  <c r="Q141"/>
  <c r="W140"/>
  <c r="V140"/>
  <c r="U140"/>
  <c r="T140"/>
  <c r="S140"/>
  <c r="R140"/>
  <c r="Q140"/>
  <c r="P140"/>
  <c r="I140"/>
  <c r="D140"/>
  <c r="W139"/>
  <c r="V139"/>
  <c r="U139"/>
  <c r="T139"/>
  <c r="S139"/>
  <c r="R139"/>
  <c r="Q139"/>
  <c r="P139"/>
  <c r="I139"/>
  <c r="D139"/>
  <c r="W138"/>
  <c r="V138"/>
  <c r="U138"/>
  <c r="T138"/>
  <c r="S138"/>
  <c r="R138"/>
  <c r="Q138"/>
  <c r="P138"/>
  <c r="I138"/>
  <c r="D138"/>
  <c r="W137"/>
  <c r="V137"/>
  <c r="U137"/>
  <c r="T137"/>
  <c r="S137"/>
  <c r="R137"/>
  <c r="Q137"/>
  <c r="P137"/>
  <c r="I137"/>
  <c r="D137"/>
  <c r="W136"/>
  <c r="V136"/>
  <c r="U136"/>
  <c r="T136"/>
  <c r="S136"/>
  <c r="R136"/>
  <c r="Q136"/>
  <c r="P136"/>
  <c r="I136"/>
  <c r="D136"/>
  <c r="W135"/>
  <c r="V135"/>
  <c r="U135"/>
  <c r="T135"/>
  <c r="S135"/>
  <c r="R135"/>
  <c r="Q135"/>
  <c r="P135"/>
  <c r="I135"/>
  <c r="D135"/>
  <c r="W134"/>
  <c r="V134"/>
  <c r="U134"/>
  <c r="T134"/>
  <c r="S134"/>
  <c r="R134"/>
  <c r="Q134"/>
  <c r="P134"/>
  <c r="I134"/>
  <c r="D134"/>
  <c r="W133"/>
  <c r="V133"/>
  <c r="U133"/>
  <c r="T133"/>
  <c r="S133"/>
  <c r="R133"/>
  <c r="Q133"/>
  <c r="P133"/>
  <c r="I133"/>
  <c r="D133"/>
  <c r="W132"/>
  <c r="V132"/>
  <c r="U132"/>
  <c r="T132"/>
  <c r="S132"/>
  <c r="R132"/>
  <c r="Q132"/>
  <c r="P132"/>
  <c r="I132"/>
  <c r="D132"/>
  <c r="W131"/>
  <c r="V131"/>
  <c r="V130" s="1"/>
  <c r="V129" s="1"/>
  <c r="U131"/>
  <c r="T131"/>
  <c r="S131"/>
  <c r="R131"/>
  <c r="Q131"/>
  <c r="P131"/>
  <c r="I131"/>
  <c r="D131"/>
  <c r="W127"/>
  <c r="V127"/>
  <c r="U127"/>
  <c r="T127"/>
  <c r="S127"/>
  <c r="R127"/>
  <c r="Q127"/>
  <c r="P127"/>
  <c r="I127"/>
  <c r="D127"/>
  <c r="W126"/>
  <c r="V126"/>
  <c r="U126"/>
  <c r="T126"/>
  <c r="S126"/>
  <c r="R126"/>
  <c r="Q126"/>
  <c r="P126"/>
  <c r="I126"/>
  <c r="D126"/>
  <c r="W125"/>
  <c r="V125"/>
  <c r="U125"/>
  <c r="T125"/>
  <c r="S125"/>
  <c r="R125"/>
  <c r="Q125"/>
  <c r="P125"/>
  <c r="I125"/>
  <c r="D125"/>
  <c r="W124"/>
  <c r="V124"/>
  <c r="U124"/>
  <c r="T124"/>
  <c r="S124"/>
  <c r="R124"/>
  <c r="Q124"/>
  <c r="P124"/>
  <c r="I124"/>
  <c r="D124"/>
  <c r="W123"/>
  <c r="V123"/>
  <c r="U123"/>
  <c r="T123"/>
  <c r="S123"/>
  <c r="R123"/>
  <c r="Q123"/>
  <c r="P123"/>
  <c r="I123"/>
  <c r="D123"/>
  <c r="W122"/>
  <c r="V122"/>
  <c r="U122"/>
  <c r="T122"/>
  <c r="S122"/>
  <c r="R122"/>
  <c r="Q122"/>
  <c r="P122"/>
  <c r="I122"/>
  <c r="D122"/>
  <c r="W121"/>
  <c r="V121"/>
  <c r="U121"/>
  <c r="T121"/>
  <c r="S121"/>
  <c r="R121"/>
  <c r="Q121"/>
  <c r="P121"/>
  <c r="I121"/>
  <c r="D121"/>
  <c r="W120"/>
  <c r="V120"/>
  <c r="U120"/>
  <c r="T120"/>
  <c r="S120"/>
  <c r="R120"/>
  <c r="Q120"/>
  <c r="P120"/>
  <c r="I120"/>
  <c r="D120"/>
  <c r="W119"/>
  <c r="V119"/>
  <c r="U119"/>
  <c r="T119"/>
  <c r="S119"/>
  <c r="R119"/>
  <c r="Q119"/>
  <c r="P119"/>
  <c r="I119"/>
  <c r="D119"/>
  <c r="W118"/>
  <c r="V118"/>
  <c r="U118"/>
  <c r="T118"/>
  <c r="S118"/>
  <c r="R118"/>
  <c r="Q118"/>
  <c r="P118"/>
  <c r="I118"/>
  <c r="D118"/>
  <c r="W117"/>
  <c r="V117"/>
  <c r="U117"/>
  <c r="S117"/>
  <c r="R117"/>
  <c r="Q117"/>
  <c r="P117"/>
  <c r="I117"/>
  <c r="D117"/>
  <c r="W116"/>
  <c r="V116"/>
  <c r="U116"/>
  <c r="S116"/>
  <c r="R116"/>
  <c r="Q116"/>
  <c r="P116"/>
  <c r="I116"/>
  <c r="D116"/>
  <c r="W115"/>
  <c r="V115"/>
  <c r="U115"/>
  <c r="T115"/>
  <c r="S115"/>
  <c r="R115"/>
  <c r="Q115"/>
  <c r="P115"/>
  <c r="I115"/>
  <c r="D115"/>
  <c r="W114"/>
  <c r="V114"/>
  <c r="U114"/>
  <c r="T114"/>
  <c r="S114"/>
  <c r="R114"/>
  <c r="Q114"/>
  <c r="P114"/>
  <c r="I114"/>
  <c r="D114"/>
  <c r="W113"/>
  <c r="V113"/>
  <c r="U113"/>
  <c r="T113"/>
  <c r="S113"/>
  <c r="R113"/>
  <c r="Q113"/>
  <c r="P113"/>
  <c r="I113"/>
  <c r="D113"/>
  <c r="W112"/>
  <c r="V112"/>
  <c r="U112"/>
  <c r="T112"/>
  <c r="S112"/>
  <c r="R112"/>
  <c r="Q112"/>
  <c r="P112"/>
  <c r="I112"/>
  <c r="D112"/>
  <c r="W111"/>
  <c r="V111"/>
  <c r="U111"/>
  <c r="T111"/>
  <c r="S111"/>
  <c r="R111"/>
  <c r="Q111"/>
  <c r="P111"/>
  <c r="I111"/>
  <c r="D111"/>
  <c r="W110"/>
  <c r="V110"/>
  <c r="U110"/>
  <c r="T110"/>
  <c r="S110"/>
  <c r="R110"/>
  <c r="Q110"/>
  <c r="P110"/>
  <c r="I110"/>
  <c r="D110"/>
  <c r="W109"/>
  <c r="V109"/>
  <c r="U109"/>
  <c r="T109"/>
  <c r="S109"/>
  <c r="R109"/>
  <c r="Q109"/>
  <c r="P109"/>
  <c r="I109"/>
  <c r="D109"/>
  <c r="W108"/>
  <c r="V108"/>
  <c r="U108"/>
  <c r="T108"/>
  <c r="S108"/>
  <c r="R108"/>
  <c r="Q108"/>
  <c r="P108"/>
  <c r="I108"/>
  <c r="D108"/>
  <c r="W107"/>
  <c r="V107"/>
  <c r="U107"/>
  <c r="T107"/>
  <c r="S107"/>
  <c r="R107"/>
  <c r="Q107"/>
  <c r="P107"/>
  <c r="I107"/>
  <c r="D107"/>
  <c r="W106"/>
  <c r="V106"/>
  <c r="U106"/>
  <c r="T106"/>
  <c r="S106"/>
  <c r="R106"/>
  <c r="Q106"/>
  <c r="P106"/>
  <c r="I106"/>
  <c r="D106"/>
  <c r="W105"/>
  <c r="V105"/>
  <c r="U105"/>
  <c r="T105"/>
  <c r="S105"/>
  <c r="R105"/>
  <c r="Q105"/>
  <c r="P105"/>
  <c r="I105"/>
  <c r="D105"/>
  <c r="W104"/>
  <c r="V104"/>
  <c r="U104"/>
  <c r="T104"/>
  <c r="S104"/>
  <c r="R104"/>
  <c r="Q104"/>
  <c r="P104"/>
  <c r="I104"/>
  <c r="D104"/>
  <c r="W103"/>
  <c r="V103"/>
  <c r="U103"/>
  <c r="T103"/>
  <c r="S103"/>
  <c r="R103"/>
  <c r="Q103"/>
  <c r="P103"/>
  <c r="I103"/>
  <c r="D103"/>
  <c r="W102"/>
  <c r="V102"/>
  <c r="U102"/>
  <c r="T102"/>
  <c r="S102"/>
  <c r="R102"/>
  <c r="Q102"/>
  <c r="P102"/>
  <c r="I102"/>
  <c r="D102"/>
  <c r="W101"/>
  <c r="V101"/>
  <c r="U101"/>
  <c r="T101"/>
  <c r="S101"/>
  <c r="R101"/>
  <c r="Q101"/>
  <c r="P101"/>
  <c r="I101"/>
  <c r="D101"/>
  <c r="W100"/>
  <c r="V100"/>
  <c r="U100"/>
  <c r="T100"/>
  <c r="S100"/>
  <c r="R100"/>
  <c r="Q100"/>
  <c r="P100"/>
  <c r="I100"/>
  <c r="D100"/>
  <c r="W99"/>
  <c r="V99"/>
  <c r="U99"/>
  <c r="T99"/>
  <c r="S99"/>
  <c r="R99"/>
  <c r="Q99"/>
  <c r="P99"/>
  <c r="I99"/>
  <c r="D99"/>
  <c r="W98"/>
  <c r="V98"/>
  <c r="U98"/>
  <c r="T98"/>
  <c r="S98"/>
  <c r="R98"/>
  <c r="Q98"/>
  <c r="P98"/>
  <c r="I98"/>
  <c r="D98"/>
  <c r="W97"/>
  <c r="V97"/>
  <c r="U97"/>
  <c r="T97"/>
  <c r="S97"/>
  <c r="R97"/>
  <c r="Q97"/>
  <c r="P97"/>
  <c r="I97"/>
  <c r="D97"/>
  <c r="W96"/>
  <c r="V96"/>
  <c r="U96"/>
  <c r="S96"/>
  <c r="R96"/>
  <c r="Q96"/>
  <c r="P96"/>
  <c r="I96"/>
  <c r="D96"/>
  <c r="W95"/>
  <c r="V95"/>
  <c r="U95"/>
  <c r="T95"/>
  <c r="S95"/>
  <c r="R95"/>
  <c r="Q95"/>
  <c r="P95"/>
  <c r="I95"/>
  <c r="D95"/>
  <c r="W94"/>
  <c r="V94"/>
  <c r="U94"/>
  <c r="T94"/>
  <c r="S94"/>
  <c r="R94"/>
  <c r="Q94"/>
  <c r="P94"/>
  <c r="I94"/>
  <c r="D94"/>
  <c r="W93"/>
  <c r="V93"/>
  <c r="U93"/>
  <c r="T93"/>
  <c r="S93"/>
  <c r="R93"/>
  <c r="Q93"/>
  <c r="P93"/>
  <c r="I93"/>
  <c r="D93"/>
  <c r="W92"/>
  <c r="V92"/>
  <c r="U92"/>
  <c r="T92"/>
  <c r="S92"/>
  <c r="R92"/>
  <c r="Q92"/>
  <c r="P92"/>
  <c r="I92"/>
  <c r="D92"/>
  <c r="W91"/>
  <c r="V91"/>
  <c r="U91"/>
  <c r="T91"/>
  <c r="S91"/>
  <c r="R91"/>
  <c r="Q91"/>
  <c r="P91"/>
  <c r="I91"/>
  <c r="D91"/>
  <c r="W90"/>
  <c r="V90"/>
  <c r="U90"/>
  <c r="T90"/>
  <c r="S90"/>
  <c r="R90"/>
  <c r="Q90"/>
  <c r="P90"/>
  <c r="I90"/>
  <c r="D90"/>
  <c r="W89"/>
  <c r="U89"/>
  <c r="W88"/>
  <c r="V88"/>
  <c r="U88"/>
  <c r="T88"/>
  <c r="S88"/>
  <c r="R88"/>
  <c r="Q88"/>
  <c r="P88"/>
  <c r="I88"/>
  <c r="D88"/>
  <c r="W87"/>
  <c r="V87"/>
  <c r="U87"/>
  <c r="T87"/>
  <c r="S87"/>
  <c r="R87"/>
  <c r="Q87"/>
  <c r="P87"/>
  <c r="I87"/>
  <c r="D87"/>
  <c r="W86"/>
  <c r="V86"/>
  <c r="U86"/>
  <c r="T86"/>
  <c r="S86"/>
  <c r="R86"/>
  <c r="Q86"/>
  <c r="P86"/>
  <c r="I86"/>
  <c r="D86"/>
  <c r="W85"/>
  <c r="V85"/>
  <c r="U85"/>
  <c r="T85"/>
  <c r="S85"/>
  <c r="R85"/>
  <c r="Q85"/>
  <c r="P85"/>
  <c r="I85"/>
  <c r="D85"/>
  <c r="W84"/>
  <c r="V84"/>
  <c r="U84"/>
  <c r="T84"/>
  <c r="S84"/>
  <c r="R84"/>
  <c r="Q84"/>
  <c r="P84"/>
  <c r="I84"/>
  <c r="D84"/>
  <c r="W83"/>
  <c r="V83"/>
  <c r="U83"/>
  <c r="T83"/>
  <c r="S83"/>
  <c r="R83"/>
  <c r="Q83"/>
  <c r="P83"/>
  <c r="I83"/>
  <c r="D83"/>
  <c r="W82"/>
  <c r="V82"/>
  <c r="U82"/>
  <c r="T82"/>
  <c r="S82"/>
  <c r="R82"/>
  <c r="Q82"/>
  <c r="P82"/>
  <c r="I82"/>
  <c r="D82"/>
  <c r="W81"/>
  <c r="V81"/>
  <c r="U81"/>
  <c r="T81"/>
  <c r="S81"/>
  <c r="R81"/>
  <c r="Q81"/>
  <c r="P81"/>
  <c r="I81"/>
  <c r="D81"/>
  <c r="W80"/>
  <c r="V80"/>
  <c r="U80"/>
  <c r="T80"/>
  <c r="S80"/>
  <c r="R80"/>
  <c r="Q80"/>
  <c r="P80"/>
  <c r="I80"/>
  <c r="D80"/>
  <c r="W79"/>
  <c r="V79"/>
  <c r="U79"/>
  <c r="T79"/>
  <c r="S79"/>
  <c r="R79"/>
  <c r="Q79"/>
  <c r="P79"/>
  <c r="I79"/>
  <c r="D79"/>
  <c r="W78"/>
  <c r="V78"/>
  <c r="U78"/>
  <c r="T78"/>
  <c r="S78"/>
  <c r="R78"/>
  <c r="Q78"/>
  <c r="P78"/>
  <c r="P77" s="1"/>
  <c r="I78"/>
  <c r="D78"/>
  <c r="W75"/>
  <c r="V75"/>
  <c r="V74" s="1"/>
  <c r="U75"/>
  <c r="T75"/>
  <c r="T74" s="1"/>
  <c r="S75"/>
  <c r="R75"/>
  <c r="R74" s="1"/>
  <c r="Q75"/>
  <c r="P75"/>
  <c r="P74" s="1"/>
  <c r="I75"/>
  <c r="D75"/>
  <c r="D74" s="1"/>
  <c r="W71"/>
  <c r="V71"/>
  <c r="V70" s="1"/>
  <c r="V69" s="1"/>
  <c r="U71"/>
  <c r="T71"/>
  <c r="T70" s="1"/>
  <c r="T69" s="1"/>
  <c r="S71"/>
  <c r="R71"/>
  <c r="R70" s="1"/>
  <c r="R69" s="1"/>
  <c r="Q71"/>
  <c r="P71"/>
  <c r="P70" s="1"/>
  <c r="P69" s="1"/>
  <c r="I71"/>
  <c r="D71"/>
  <c r="D70" s="1"/>
  <c r="D69" s="1"/>
  <c r="W70"/>
  <c r="W68"/>
  <c r="V68"/>
  <c r="V67" s="1"/>
  <c r="U68"/>
  <c r="T68"/>
  <c r="T67" s="1"/>
  <c r="S68"/>
  <c r="R68"/>
  <c r="R67" s="1"/>
  <c r="Q68"/>
  <c r="P68"/>
  <c r="P67" s="1"/>
  <c r="I68"/>
  <c r="D68"/>
  <c r="D67" s="1"/>
  <c r="W67"/>
  <c r="W65"/>
  <c r="V65"/>
  <c r="V64" s="1"/>
  <c r="U65"/>
  <c r="T65"/>
  <c r="T64" s="1"/>
  <c r="S65"/>
  <c r="R65"/>
  <c r="R64" s="1"/>
  <c r="Q65"/>
  <c r="P65"/>
  <c r="P64" s="1"/>
  <c r="I65"/>
  <c r="I64" s="1"/>
  <c r="D65"/>
  <c r="D64" s="1"/>
  <c r="W64"/>
  <c r="W63"/>
  <c r="V63"/>
  <c r="V62" s="1"/>
  <c r="U63"/>
  <c r="T63"/>
  <c r="T62" s="1"/>
  <c r="S63"/>
  <c r="R63"/>
  <c r="R62" s="1"/>
  <c r="Q63"/>
  <c r="P63"/>
  <c r="P62" s="1"/>
  <c r="I63"/>
  <c r="D63"/>
  <c r="D62" s="1"/>
  <c r="W62"/>
  <c r="S62"/>
  <c r="W61"/>
  <c r="V61"/>
  <c r="V60" s="1"/>
  <c r="U61"/>
  <c r="T61"/>
  <c r="T60" s="1"/>
  <c r="S61"/>
  <c r="R61"/>
  <c r="R60" s="1"/>
  <c r="Q61"/>
  <c r="P61"/>
  <c r="P60" s="1"/>
  <c r="I61"/>
  <c r="D61"/>
  <c r="D60" s="1"/>
  <c r="W60"/>
  <c r="U60"/>
  <c r="W58"/>
  <c r="V58"/>
  <c r="V57" s="1"/>
  <c r="U58"/>
  <c r="T58"/>
  <c r="T57" s="1"/>
  <c r="S58"/>
  <c r="R58"/>
  <c r="R57" s="1"/>
  <c r="Q58"/>
  <c r="P58"/>
  <c r="P57" s="1"/>
  <c r="I58"/>
  <c r="I57" s="1"/>
  <c r="D58"/>
  <c r="D57" s="1"/>
  <c r="W56"/>
  <c r="V56"/>
  <c r="V55" s="1"/>
  <c r="U56"/>
  <c r="T56"/>
  <c r="T55" s="1"/>
  <c r="S56"/>
  <c r="R56"/>
  <c r="R55" s="1"/>
  <c r="Q56"/>
  <c r="P56"/>
  <c r="P55" s="1"/>
  <c r="I56"/>
  <c r="I55" s="1"/>
  <c r="D56"/>
  <c r="D55" s="1"/>
  <c r="U55"/>
  <c r="W54"/>
  <c r="V54"/>
  <c r="V53" s="1"/>
  <c r="U54"/>
  <c r="T54"/>
  <c r="T53" s="1"/>
  <c r="S54"/>
  <c r="R54"/>
  <c r="R53" s="1"/>
  <c r="Q54"/>
  <c r="P54"/>
  <c r="P53" s="1"/>
  <c r="I54"/>
  <c r="I53" s="1"/>
  <c r="D54"/>
  <c r="D53" s="1"/>
  <c r="W53"/>
  <c r="W50"/>
  <c r="V50"/>
  <c r="V49" s="1"/>
  <c r="U50"/>
  <c r="T50"/>
  <c r="T49" s="1"/>
  <c r="S50"/>
  <c r="R50"/>
  <c r="R49" s="1"/>
  <c r="Q50"/>
  <c r="P50"/>
  <c r="P49" s="1"/>
  <c r="I50"/>
  <c r="D50"/>
  <c r="D49" s="1"/>
  <c r="U49"/>
  <c r="S49"/>
  <c r="W48"/>
  <c r="V48"/>
  <c r="V47" s="1"/>
  <c r="U48"/>
  <c r="T48"/>
  <c r="T47" s="1"/>
  <c r="S48"/>
  <c r="R48"/>
  <c r="R47" s="1"/>
  <c r="Q48"/>
  <c r="P48"/>
  <c r="P47" s="1"/>
  <c r="I48"/>
  <c r="D48"/>
  <c r="D47" s="1"/>
  <c r="U47"/>
  <c r="Q47"/>
  <c r="W45"/>
  <c r="V45"/>
  <c r="V44" s="1"/>
  <c r="U45"/>
  <c r="T45"/>
  <c r="T44" s="1"/>
  <c r="S45"/>
  <c r="R45"/>
  <c r="R44" s="1"/>
  <c r="Q45"/>
  <c r="P45"/>
  <c r="P44" s="1"/>
  <c r="I45"/>
  <c r="D45"/>
  <c r="D44" s="1"/>
  <c r="S44"/>
  <c r="W43"/>
  <c r="V43"/>
  <c r="U43"/>
  <c r="T43"/>
  <c r="S43"/>
  <c r="R43"/>
  <c r="Q43"/>
  <c r="P43"/>
  <c r="D43"/>
  <c r="W42"/>
  <c r="V42"/>
  <c r="U42"/>
  <c r="T42"/>
  <c r="S42"/>
  <c r="R42"/>
  <c r="Q42"/>
  <c r="P42"/>
  <c r="D42"/>
  <c r="W41"/>
  <c r="V41"/>
  <c r="V40" s="1"/>
  <c r="V39" s="1"/>
  <c r="U41"/>
  <c r="T41"/>
  <c r="S41"/>
  <c r="R41"/>
  <c r="Q41"/>
  <c r="P41"/>
  <c r="I41"/>
  <c r="D41"/>
  <c r="W40"/>
  <c r="W38"/>
  <c r="V38"/>
  <c r="U38"/>
  <c r="T38"/>
  <c r="S38"/>
  <c r="R38"/>
  <c r="Q38"/>
  <c r="P38"/>
  <c r="D38"/>
  <c r="W37"/>
  <c r="V37"/>
  <c r="U37"/>
  <c r="T37"/>
  <c r="S37"/>
  <c r="R37"/>
  <c r="R36" s="1"/>
  <c r="Q37"/>
  <c r="P37"/>
  <c r="P36" s="1"/>
  <c r="I37"/>
  <c r="D37"/>
  <c r="D36" s="1"/>
  <c r="U36"/>
  <c r="W35"/>
  <c r="V35"/>
  <c r="V34" s="1"/>
  <c r="U35"/>
  <c r="T35"/>
  <c r="T34" s="1"/>
  <c r="S35"/>
  <c r="R35"/>
  <c r="R34" s="1"/>
  <c r="Q35"/>
  <c r="P35"/>
  <c r="P34" s="1"/>
  <c r="I35"/>
  <c r="D35"/>
  <c r="D34" s="1"/>
  <c r="W34"/>
  <c r="W155" l="1"/>
  <c r="P89"/>
  <c r="J171"/>
  <c r="J26" s="1"/>
  <c r="M176"/>
  <c r="J187"/>
  <c r="W199"/>
  <c r="D177"/>
  <c r="Q149"/>
  <c r="W151"/>
  <c r="S172"/>
  <c r="N35"/>
  <c r="P40"/>
  <c r="P39" s="1"/>
  <c r="R77"/>
  <c r="V77"/>
  <c r="V89"/>
  <c r="N132"/>
  <c r="N147"/>
  <c r="N146" s="1"/>
  <c r="N179"/>
  <c r="N181"/>
  <c r="N185"/>
  <c r="N184" s="1"/>
  <c r="N28" s="1"/>
  <c r="K59"/>
  <c r="N75"/>
  <c r="N74" s="1"/>
  <c r="N79"/>
  <c r="N81"/>
  <c r="N85"/>
  <c r="N87"/>
  <c r="N91"/>
  <c r="N93"/>
  <c r="N95"/>
  <c r="S57"/>
  <c r="N143"/>
  <c r="Q188"/>
  <c r="W130"/>
  <c r="W211"/>
  <c r="D40"/>
  <c r="D39" s="1"/>
  <c r="N83"/>
  <c r="N117"/>
  <c r="M66"/>
  <c r="N37"/>
  <c r="R40"/>
  <c r="R39" s="1"/>
  <c r="N45"/>
  <c r="N44" s="1"/>
  <c r="N48"/>
  <c r="N47" s="1"/>
  <c r="N50"/>
  <c r="N49" s="1"/>
  <c r="N61"/>
  <c r="N60" s="1"/>
  <c r="N63"/>
  <c r="N62" s="1"/>
  <c r="R76"/>
  <c r="R89"/>
  <c r="N97"/>
  <c r="N99"/>
  <c r="N103"/>
  <c r="N105"/>
  <c r="N107"/>
  <c r="N109"/>
  <c r="N111"/>
  <c r="N113"/>
  <c r="N115"/>
  <c r="N119"/>
  <c r="N121"/>
  <c r="N123"/>
  <c r="N125"/>
  <c r="N127"/>
  <c r="P130"/>
  <c r="N165"/>
  <c r="N164" s="1"/>
  <c r="N168"/>
  <c r="N167" s="1"/>
  <c r="N173"/>
  <c r="N172" s="1"/>
  <c r="V177"/>
  <c r="N189"/>
  <c r="N191"/>
  <c r="N193"/>
  <c r="N198"/>
  <c r="R199"/>
  <c r="R204"/>
  <c r="V205"/>
  <c r="V204" s="1"/>
  <c r="P205"/>
  <c r="P204" s="1"/>
  <c r="E33"/>
  <c r="S36"/>
  <c r="I47"/>
  <c r="Q53"/>
  <c r="S53"/>
  <c r="S55"/>
  <c r="J52"/>
  <c r="Q70"/>
  <c r="K76"/>
  <c r="H76"/>
  <c r="S89"/>
  <c r="S130"/>
  <c r="Q157"/>
  <c r="W159"/>
  <c r="S164"/>
  <c r="W167"/>
  <c r="S169"/>
  <c r="F171"/>
  <c r="F26" s="1"/>
  <c r="E171"/>
  <c r="Q177"/>
  <c r="Q182"/>
  <c r="S182"/>
  <c r="V36"/>
  <c r="V188"/>
  <c r="V22" s="1"/>
  <c r="I199"/>
  <c r="S155"/>
  <c r="I44"/>
  <c r="T177"/>
  <c r="T176" s="1"/>
  <c r="T27" s="1"/>
  <c r="T199"/>
  <c r="I205"/>
  <c r="I60"/>
  <c r="O60" s="1"/>
  <c r="I188"/>
  <c r="I187" s="1"/>
  <c r="D77"/>
  <c r="N101"/>
  <c r="D89"/>
  <c r="T89"/>
  <c r="N195"/>
  <c r="T188"/>
  <c r="D188"/>
  <c r="N208"/>
  <c r="N210"/>
  <c r="T211"/>
  <c r="D211"/>
  <c r="O211" s="1"/>
  <c r="N38"/>
  <c r="N36" s="1"/>
  <c r="T40"/>
  <c r="T39" s="1"/>
  <c r="T77"/>
  <c r="N131"/>
  <c r="N133"/>
  <c r="N135"/>
  <c r="N137"/>
  <c r="N139"/>
  <c r="N161"/>
  <c r="N159" s="1"/>
  <c r="N183"/>
  <c r="N182" s="1"/>
  <c r="N200"/>
  <c r="N202"/>
  <c r="D33"/>
  <c r="T205"/>
  <c r="T36"/>
  <c r="T33" s="1"/>
  <c r="N41"/>
  <c r="N43"/>
  <c r="N71"/>
  <c r="N70" s="1"/>
  <c r="N69" s="1"/>
  <c r="N78"/>
  <c r="N80"/>
  <c r="N82"/>
  <c r="N84"/>
  <c r="N86"/>
  <c r="N88"/>
  <c r="N90"/>
  <c r="N92"/>
  <c r="N94"/>
  <c r="N96"/>
  <c r="N98"/>
  <c r="N100"/>
  <c r="N102"/>
  <c r="N104"/>
  <c r="N106"/>
  <c r="N108"/>
  <c r="N110"/>
  <c r="N112"/>
  <c r="N114"/>
  <c r="N116"/>
  <c r="N118"/>
  <c r="N120"/>
  <c r="N122"/>
  <c r="N124"/>
  <c r="N126"/>
  <c r="T130"/>
  <c r="T129" s="1"/>
  <c r="T128" s="1"/>
  <c r="N163"/>
  <c r="N162" s="1"/>
  <c r="D199"/>
  <c r="N213"/>
  <c r="V33"/>
  <c r="D66"/>
  <c r="R52"/>
  <c r="D59"/>
  <c r="V176"/>
  <c r="D52"/>
  <c r="D51" s="1"/>
  <c r="D166"/>
  <c r="D171"/>
  <c r="D26" s="1"/>
  <c r="V46"/>
  <c r="I74"/>
  <c r="I89"/>
  <c r="M166"/>
  <c r="W166" s="1"/>
  <c r="I211"/>
  <c r="I204" s="1"/>
  <c r="J59"/>
  <c r="I162"/>
  <c r="O162" s="1"/>
  <c r="P166"/>
  <c r="Q60"/>
  <c r="W77"/>
  <c r="N134"/>
  <c r="N136"/>
  <c r="N138"/>
  <c r="N150"/>
  <c r="N149" s="1"/>
  <c r="N152"/>
  <c r="N151" s="1"/>
  <c r="N154"/>
  <c r="N153" s="1"/>
  <c r="U169"/>
  <c r="N178"/>
  <c r="N180"/>
  <c r="N212"/>
  <c r="N214"/>
  <c r="I36"/>
  <c r="O36" s="1"/>
  <c r="S74"/>
  <c r="S77"/>
  <c r="I77"/>
  <c r="O77" s="1"/>
  <c r="H128"/>
  <c r="S146"/>
  <c r="W146"/>
  <c r="I146"/>
  <c r="I164"/>
  <c r="H171"/>
  <c r="H26" s="1"/>
  <c r="M171"/>
  <c r="W182"/>
  <c r="I182"/>
  <c r="T28"/>
  <c r="S188"/>
  <c r="E204"/>
  <c r="H204"/>
  <c r="I49"/>
  <c r="I46" s="1"/>
  <c r="I159"/>
  <c r="O159" s="1"/>
  <c r="I167"/>
  <c r="I166" s="1"/>
  <c r="D176"/>
  <c r="D27" s="1"/>
  <c r="P28"/>
  <c r="W169"/>
  <c r="U44"/>
  <c r="D46"/>
  <c r="K171"/>
  <c r="K26" s="1"/>
  <c r="S26" s="1"/>
  <c r="S174"/>
  <c r="K176"/>
  <c r="K27" s="1"/>
  <c r="W49"/>
  <c r="N34"/>
  <c r="N42"/>
  <c r="N40" s="1"/>
  <c r="N39" s="1"/>
  <c r="N54"/>
  <c r="N53" s="1"/>
  <c r="N56"/>
  <c r="N55" s="1"/>
  <c r="N58"/>
  <c r="N57" s="1"/>
  <c r="N65"/>
  <c r="N64" s="1"/>
  <c r="N59" s="1"/>
  <c r="N68"/>
  <c r="N67" s="1"/>
  <c r="U77"/>
  <c r="D130"/>
  <c r="D129" s="1"/>
  <c r="D128" s="1"/>
  <c r="R130"/>
  <c r="R129" s="1"/>
  <c r="R128" s="1"/>
  <c r="N142"/>
  <c r="N145"/>
  <c r="N156"/>
  <c r="N155" s="1"/>
  <c r="N158"/>
  <c r="N157" s="1"/>
  <c r="N170"/>
  <c r="N169" s="1"/>
  <c r="Q174"/>
  <c r="N175"/>
  <c r="N174" s="1"/>
  <c r="N171" s="1"/>
  <c r="N190"/>
  <c r="N192"/>
  <c r="N194"/>
  <c r="N196"/>
  <c r="N201"/>
  <c r="N203"/>
  <c r="U206"/>
  <c r="N207"/>
  <c r="N209"/>
  <c r="U59"/>
  <c r="F28"/>
  <c r="I34"/>
  <c r="U28"/>
  <c r="W28"/>
  <c r="I40"/>
  <c r="I39" s="1"/>
  <c r="E46"/>
  <c r="I62"/>
  <c r="O62" s="1"/>
  <c r="Q64"/>
  <c r="I67"/>
  <c r="I70"/>
  <c r="I69" s="1"/>
  <c r="Q77"/>
  <c r="E76"/>
  <c r="E73" s="1"/>
  <c r="I130"/>
  <c r="I129" s="1"/>
  <c r="I157"/>
  <c r="O157" s="1"/>
  <c r="E166"/>
  <c r="I172"/>
  <c r="I171" s="1"/>
  <c r="I26" s="1"/>
  <c r="I177"/>
  <c r="O177" s="1"/>
  <c r="I184"/>
  <c r="I28" s="1"/>
  <c r="K204"/>
  <c r="M204"/>
  <c r="J204"/>
  <c r="Q204" s="1"/>
  <c r="S205"/>
  <c r="Q211"/>
  <c r="F204"/>
  <c r="H23"/>
  <c r="H187"/>
  <c r="U199"/>
  <c r="M187"/>
  <c r="V187"/>
  <c r="E187"/>
  <c r="Q187" s="1"/>
  <c r="R187"/>
  <c r="F187"/>
  <c r="P187"/>
  <c r="K187"/>
  <c r="U184"/>
  <c r="H176"/>
  <c r="H27" s="1"/>
  <c r="M22"/>
  <c r="E186"/>
  <c r="Q184"/>
  <c r="E28"/>
  <c r="Q28" s="1"/>
  <c r="E176"/>
  <c r="E27" s="1"/>
  <c r="P176"/>
  <c r="R176"/>
  <c r="J176"/>
  <c r="J27" s="1"/>
  <c r="V27"/>
  <c r="M27"/>
  <c r="V171"/>
  <c r="V26" s="1"/>
  <c r="T171"/>
  <c r="F176"/>
  <c r="S177"/>
  <c r="R171"/>
  <c r="R26" s="1"/>
  <c r="P171"/>
  <c r="P26" s="1"/>
  <c r="W172"/>
  <c r="U172"/>
  <c r="S171"/>
  <c r="M26"/>
  <c r="V166"/>
  <c r="Q172"/>
  <c r="Q171"/>
  <c r="E26"/>
  <c r="Q26" s="1"/>
  <c r="Q169"/>
  <c r="R166"/>
  <c r="J166"/>
  <c r="U166"/>
  <c r="Q167"/>
  <c r="S166"/>
  <c r="W164"/>
  <c r="U164"/>
  <c r="W162"/>
  <c r="U157"/>
  <c r="U155"/>
  <c r="H148"/>
  <c r="K148"/>
  <c r="T148"/>
  <c r="W153"/>
  <c r="V148"/>
  <c r="Q159"/>
  <c r="P148"/>
  <c r="E148"/>
  <c r="R148"/>
  <c r="D148"/>
  <c r="Q151"/>
  <c r="W149"/>
  <c r="M148"/>
  <c r="J148"/>
  <c r="F148"/>
  <c r="J128"/>
  <c r="V128"/>
  <c r="F128"/>
  <c r="Q146"/>
  <c r="Q130"/>
  <c r="P129"/>
  <c r="P128" s="1"/>
  <c r="E22"/>
  <c r="N140"/>
  <c r="U129"/>
  <c r="U128"/>
  <c r="W129"/>
  <c r="M128"/>
  <c r="K129"/>
  <c r="H22"/>
  <c r="U130"/>
  <c r="Q129"/>
  <c r="E128"/>
  <c r="V76"/>
  <c r="M76"/>
  <c r="W76" s="1"/>
  <c r="M23"/>
  <c r="Q89"/>
  <c r="P76"/>
  <c r="H73"/>
  <c r="J76"/>
  <c r="U76"/>
  <c r="F76"/>
  <c r="F22"/>
  <c r="K73"/>
  <c r="V66"/>
  <c r="K66"/>
  <c r="W69"/>
  <c r="H66"/>
  <c r="W66" s="1"/>
  <c r="J69"/>
  <c r="P66" s="1"/>
  <c r="S70"/>
  <c r="K23"/>
  <c r="S69"/>
  <c r="R66"/>
  <c r="F66"/>
  <c r="S66" s="1"/>
  <c r="S67"/>
  <c r="P59"/>
  <c r="E66"/>
  <c r="Q67"/>
  <c r="S64"/>
  <c r="E59"/>
  <c r="Q59" s="1"/>
  <c r="V59"/>
  <c r="M59"/>
  <c r="W59" s="1"/>
  <c r="Q62"/>
  <c r="R59"/>
  <c r="J51"/>
  <c r="F59"/>
  <c r="H52"/>
  <c r="H51" s="1"/>
  <c r="W57"/>
  <c r="V52"/>
  <c r="F52"/>
  <c r="M52"/>
  <c r="W52" s="1"/>
  <c r="I52"/>
  <c r="O52" s="1"/>
  <c r="K52"/>
  <c r="P52"/>
  <c r="E52"/>
  <c r="Q55"/>
  <c r="K51"/>
  <c r="U53"/>
  <c r="S52"/>
  <c r="M46"/>
  <c r="W46" s="1"/>
  <c r="T46"/>
  <c r="Q49"/>
  <c r="P46"/>
  <c r="R46"/>
  <c r="U46"/>
  <c r="S47"/>
  <c r="F46"/>
  <c r="Q46"/>
  <c r="W44"/>
  <c r="Q44"/>
  <c r="W39"/>
  <c r="V32"/>
  <c r="S40"/>
  <c r="J23"/>
  <c r="Q40"/>
  <c r="S39"/>
  <c r="E39"/>
  <c r="E32" s="1"/>
  <c r="F23"/>
  <c r="V23"/>
  <c r="W36"/>
  <c r="K33"/>
  <c r="K32" s="1"/>
  <c r="M33"/>
  <c r="M32" s="1"/>
  <c r="R33"/>
  <c r="R32" s="1"/>
  <c r="J33"/>
  <c r="Q33" s="1"/>
  <c r="E23"/>
  <c r="Q36"/>
  <c r="J22"/>
  <c r="K22"/>
  <c r="S34"/>
  <c r="H33"/>
  <c r="W33" s="1"/>
  <c r="Q34"/>
  <c r="F32"/>
  <c r="S28"/>
  <c r="U39"/>
  <c r="U176"/>
  <c r="T52"/>
  <c r="U34"/>
  <c r="U40"/>
  <c r="U62"/>
  <c r="T59"/>
  <c r="D206"/>
  <c r="D205" s="1"/>
  <c r="O149"/>
  <c r="N46"/>
  <c r="U74"/>
  <c r="O28"/>
  <c r="O35"/>
  <c r="O37"/>
  <c r="O38"/>
  <c r="O41"/>
  <c r="O42"/>
  <c r="O43"/>
  <c r="O45"/>
  <c r="O47"/>
  <c r="O48"/>
  <c r="O50"/>
  <c r="O53"/>
  <c r="O54"/>
  <c r="O55"/>
  <c r="O56"/>
  <c r="O57"/>
  <c r="O58"/>
  <c r="O61"/>
  <c r="O63"/>
  <c r="O64"/>
  <c r="O65"/>
  <c r="O67"/>
  <c r="O68"/>
  <c r="O71"/>
  <c r="O74"/>
  <c r="O75"/>
  <c r="O78"/>
  <c r="O79"/>
  <c r="O80"/>
  <c r="O81"/>
  <c r="O82"/>
  <c r="O83"/>
  <c r="O84"/>
  <c r="O85"/>
  <c r="O86"/>
  <c r="O87"/>
  <c r="O88"/>
  <c r="O90"/>
  <c r="O91"/>
  <c r="O92"/>
  <c r="O93"/>
  <c r="O94"/>
  <c r="O95"/>
  <c r="O96"/>
  <c r="O97"/>
  <c r="O98"/>
  <c r="O99"/>
  <c r="O100"/>
  <c r="O101"/>
  <c r="O102"/>
  <c r="O103"/>
  <c r="O104"/>
  <c r="O105"/>
  <c r="O106"/>
  <c r="O107"/>
  <c r="O108"/>
  <c r="O109"/>
  <c r="O110"/>
  <c r="O111"/>
  <c r="O112"/>
  <c r="O113"/>
  <c r="O114"/>
  <c r="O115"/>
  <c r="O116"/>
  <c r="O117"/>
  <c r="O118"/>
  <c r="O119"/>
  <c r="O120"/>
  <c r="O121"/>
  <c r="O122"/>
  <c r="O123"/>
  <c r="O124"/>
  <c r="O125"/>
  <c r="O126"/>
  <c r="O127"/>
  <c r="O131"/>
  <c r="O132"/>
  <c r="O133"/>
  <c r="O134"/>
  <c r="O135"/>
  <c r="O136"/>
  <c r="O137"/>
  <c r="O138"/>
  <c r="O139"/>
  <c r="O140"/>
  <c r="O141"/>
  <c r="O142"/>
  <c r="O143"/>
  <c r="O145"/>
  <c r="O146"/>
  <c r="O147"/>
  <c r="O150"/>
  <c r="O151"/>
  <c r="O152"/>
  <c r="O153"/>
  <c r="O154"/>
  <c r="O155"/>
  <c r="O156"/>
  <c r="O158"/>
  <c r="O161"/>
  <c r="O163"/>
  <c r="O164"/>
  <c r="O165"/>
  <c r="O166"/>
  <c r="O167"/>
  <c r="O168"/>
  <c r="O169"/>
  <c r="O170"/>
  <c r="O172"/>
  <c r="O173"/>
  <c r="O174"/>
  <c r="O175"/>
  <c r="O178"/>
  <c r="O179"/>
  <c r="O180"/>
  <c r="O181"/>
  <c r="O182"/>
  <c r="O183"/>
  <c r="O184"/>
  <c r="O185"/>
  <c r="O189"/>
  <c r="O190"/>
  <c r="O191"/>
  <c r="O192"/>
  <c r="O193"/>
  <c r="O194"/>
  <c r="O195"/>
  <c r="O196"/>
  <c r="O198"/>
  <c r="O199"/>
  <c r="O200"/>
  <c r="O201"/>
  <c r="O202"/>
  <c r="O203"/>
  <c r="O207"/>
  <c r="O208"/>
  <c r="O209"/>
  <c r="O210"/>
  <c r="O212"/>
  <c r="O213"/>
  <c r="O214"/>
  <c r="E20"/>
  <c r="F20" s="1"/>
  <c r="G20" s="1"/>
  <c r="H20" s="1"/>
  <c r="I20" s="1"/>
  <c r="J20" s="1"/>
  <c r="K20" s="1"/>
  <c r="L20" s="1"/>
  <c r="M20" s="1"/>
  <c r="N20" s="1"/>
  <c r="O20" s="1"/>
  <c r="P20" s="1"/>
  <c r="Q20" s="1"/>
  <c r="R20" s="1"/>
  <c r="S20" s="1"/>
  <c r="T20" s="1"/>
  <c r="U20" s="1"/>
  <c r="V20" s="1"/>
  <c r="W20" s="1"/>
  <c r="X20" s="1"/>
  <c r="B20"/>
  <c r="D204" l="1"/>
  <c r="N166"/>
  <c r="T187"/>
  <c r="W187"/>
  <c r="D76"/>
  <c r="D73" s="1"/>
  <c r="D72" s="1"/>
  <c r="D25" s="1"/>
  <c r="O129"/>
  <c r="I128"/>
  <c r="O128" s="1"/>
  <c r="T204"/>
  <c r="D32"/>
  <c r="D31" s="1"/>
  <c r="D24" s="1"/>
  <c r="O39"/>
  <c r="N130"/>
  <c r="N129" s="1"/>
  <c r="N128" s="1"/>
  <c r="O40"/>
  <c r="M73"/>
  <c r="W73" s="1"/>
  <c r="W27"/>
  <c r="I66"/>
  <c r="O46"/>
  <c r="T32"/>
  <c r="D187"/>
  <c r="I186"/>
  <c r="I29" s="1"/>
  <c r="I22"/>
  <c r="I76"/>
  <c r="I73" s="1"/>
  <c r="O70"/>
  <c r="N33"/>
  <c r="N32" s="1"/>
  <c r="O49"/>
  <c r="I148"/>
  <c r="N52"/>
  <c r="N51" s="1"/>
  <c r="O34"/>
  <c r="I33"/>
  <c r="I32" s="1"/>
  <c r="I176"/>
  <c r="D23"/>
  <c r="N89"/>
  <c r="T23"/>
  <c r="T76"/>
  <c r="T73" s="1"/>
  <c r="T72" s="1"/>
  <c r="O188"/>
  <c r="D22"/>
  <c r="N206"/>
  <c r="N205" s="1"/>
  <c r="O206"/>
  <c r="N211"/>
  <c r="N199"/>
  <c r="N188"/>
  <c r="N77"/>
  <c r="O130"/>
  <c r="N148"/>
  <c r="I59"/>
  <c r="O59" s="1"/>
  <c r="W26"/>
  <c r="W171"/>
  <c r="J186"/>
  <c r="J29" s="1"/>
  <c r="O89"/>
  <c r="J32"/>
  <c r="I23"/>
  <c r="Q166"/>
  <c r="H186"/>
  <c r="H29" s="1"/>
  <c r="R22"/>
  <c r="W204"/>
  <c r="N177"/>
  <c r="M186"/>
  <c r="M29" s="1"/>
  <c r="W29" s="1"/>
  <c r="V186"/>
  <c r="V29" s="1"/>
  <c r="W22"/>
  <c r="P186"/>
  <c r="P29" s="1"/>
  <c r="R186"/>
  <c r="S204"/>
  <c r="W23"/>
  <c r="S187"/>
  <c r="R23"/>
  <c r="F186"/>
  <c r="F29" s="1"/>
  <c r="K186"/>
  <c r="K29" s="1"/>
  <c r="W176"/>
  <c r="E29"/>
  <c r="Q29" s="1"/>
  <c r="Q22"/>
  <c r="P22"/>
  <c r="P27"/>
  <c r="Q27"/>
  <c r="S23"/>
  <c r="Q176"/>
  <c r="S176"/>
  <c r="R27"/>
  <c r="F27"/>
  <c r="S27" s="1"/>
  <c r="H72"/>
  <c r="H25" s="1"/>
  <c r="W148"/>
  <c r="M72"/>
  <c r="M25" s="1"/>
  <c r="Q148"/>
  <c r="S148"/>
  <c r="K128"/>
  <c r="K72" s="1"/>
  <c r="K25" s="1"/>
  <c r="S129"/>
  <c r="W128"/>
  <c r="Q128"/>
  <c r="E72"/>
  <c r="E25" s="1"/>
  <c r="V73"/>
  <c r="V72" s="1"/>
  <c r="V25" s="1"/>
  <c r="U73"/>
  <c r="P73"/>
  <c r="J73"/>
  <c r="J72" s="1"/>
  <c r="J25" s="1"/>
  <c r="Q76"/>
  <c r="S22"/>
  <c r="S76"/>
  <c r="R73"/>
  <c r="F73"/>
  <c r="F72" s="1"/>
  <c r="Q69"/>
  <c r="J66"/>
  <c r="J31" s="1"/>
  <c r="J24" s="1"/>
  <c r="M51"/>
  <c r="M31" s="1"/>
  <c r="T51"/>
  <c r="E51"/>
  <c r="E31" s="1"/>
  <c r="K31"/>
  <c r="K24" s="1"/>
  <c r="P51"/>
  <c r="V51"/>
  <c r="V31" s="1"/>
  <c r="V24" s="1"/>
  <c r="S59"/>
  <c r="R51"/>
  <c r="R31" s="1"/>
  <c r="R24" s="1"/>
  <c r="F51"/>
  <c r="F31" s="1"/>
  <c r="U52"/>
  <c r="Q52"/>
  <c r="W51"/>
  <c r="S46"/>
  <c r="Q23"/>
  <c r="Q39"/>
  <c r="S33"/>
  <c r="P23"/>
  <c r="P33"/>
  <c r="H32"/>
  <c r="H31" s="1"/>
  <c r="H24" s="1"/>
  <c r="Q32"/>
  <c r="S32"/>
  <c r="U66"/>
  <c r="U171"/>
  <c r="T26"/>
  <c r="U148"/>
  <c r="U23"/>
  <c r="U27"/>
  <c r="T66"/>
  <c r="U69"/>
  <c r="U32"/>
  <c r="U33"/>
  <c r="U51"/>
  <c r="U187"/>
  <c r="U205"/>
  <c r="T22"/>
  <c r="O44"/>
  <c r="D186" l="1"/>
  <c r="D29" s="1"/>
  <c r="O73"/>
  <c r="Q186"/>
  <c r="W186"/>
  <c r="W25"/>
  <c r="N187"/>
  <c r="I72"/>
  <c r="I25" s="1"/>
  <c r="O76"/>
  <c r="T31"/>
  <c r="T24" s="1"/>
  <c r="N204"/>
  <c r="I27"/>
  <c r="O176"/>
  <c r="N76"/>
  <c r="N73" s="1"/>
  <c r="N72" s="1"/>
  <c r="Q51"/>
  <c r="I51"/>
  <c r="I31" s="1"/>
  <c r="I24" s="1"/>
  <c r="Q66"/>
  <c r="Q73"/>
  <c r="N176"/>
  <c r="N27" s="1"/>
  <c r="N23"/>
  <c r="S29"/>
  <c r="S186"/>
  <c r="R29"/>
  <c r="H21"/>
  <c r="H30" s="1"/>
  <c r="W72"/>
  <c r="D21"/>
  <c r="D30" s="1"/>
  <c r="Q25"/>
  <c r="S72"/>
  <c r="S128"/>
  <c r="J21"/>
  <c r="J30" s="1"/>
  <c r="R72"/>
  <c r="R25" s="1"/>
  <c r="P72"/>
  <c r="P25" s="1"/>
  <c r="V21"/>
  <c r="V30" s="1"/>
  <c r="K21"/>
  <c r="K30" s="1"/>
  <c r="Q72"/>
  <c r="F25"/>
  <c r="S25" s="1"/>
  <c r="S73"/>
  <c r="Q31"/>
  <c r="E24"/>
  <c r="S51"/>
  <c r="P32"/>
  <c r="P31" s="1"/>
  <c r="P24" s="1"/>
  <c r="M24"/>
  <c r="W31"/>
  <c r="W32"/>
  <c r="E21"/>
  <c r="Q24"/>
  <c r="S31"/>
  <c r="F24"/>
  <c r="U22"/>
  <c r="T186"/>
  <c r="T29" s="1"/>
  <c r="U204"/>
  <c r="O27"/>
  <c r="N26"/>
  <c r="O171"/>
  <c r="O187"/>
  <c r="U72"/>
  <c r="T25"/>
  <c r="O23"/>
  <c r="O66"/>
  <c r="O33"/>
  <c r="U26"/>
  <c r="N22"/>
  <c r="O205"/>
  <c r="O69"/>
  <c r="N66"/>
  <c r="N31" s="1"/>
  <c r="N24" s="1"/>
  <c r="O148"/>
  <c r="U186"/>
  <c r="I21" l="1"/>
  <c r="I30" s="1"/>
  <c r="O30" s="1"/>
  <c r="O51"/>
  <c r="R21"/>
  <c r="R30" s="1"/>
  <c r="T21"/>
  <c r="T30" s="1"/>
  <c r="P21"/>
  <c r="P30" s="1"/>
  <c r="M21"/>
  <c r="W24"/>
  <c r="S24"/>
  <c r="F21"/>
  <c r="E30"/>
  <c r="Q21"/>
  <c r="U31"/>
  <c r="O204"/>
  <c r="N186"/>
  <c r="N29" s="1"/>
  <c r="U29"/>
  <c r="O26"/>
  <c r="U25"/>
  <c r="O22"/>
  <c r="O72"/>
  <c r="N25"/>
  <c r="O186"/>
  <c r="O32"/>
  <c r="N21" l="1"/>
  <c r="N30" s="1"/>
  <c r="M30"/>
  <c r="W21"/>
  <c r="F30"/>
  <c r="S21"/>
  <c r="Q30"/>
  <c r="O25"/>
  <c r="U24"/>
  <c r="O31"/>
  <c r="O29"/>
  <c r="W30" l="1"/>
  <c r="S30"/>
  <c r="U21"/>
  <c r="O24"/>
  <c r="U30" l="1"/>
  <c r="O21"/>
</calcChain>
</file>

<file path=xl/sharedStrings.xml><?xml version="1.0" encoding="utf-8"?>
<sst xmlns="http://schemas.openxmlformats.org/spreadsheetml/2006/main" count="810" uniqueCount="456">
  <si>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</si>
  <si>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</si>
  <si>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</si>
  <si>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</si>
  <si>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</si>
  <si>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</si>
  <si>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</si>
  <si>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</si>
  <si>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</si>
  <si>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</si>
  <si>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</si>
  <si>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</si>
  <si>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</si>
  <si>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</si>
  <si>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</si>
  <si>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</si>
  <si>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</si>
  <si>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</si>
  <si>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</si>
  <si>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</si>
  <si>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</si>
  <si>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</si>
  <si>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</si>
  <si>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</si>
  <si>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</si>
  <si>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1.1</t>
  </si>
  <si>
    <t>1.1.1</t>
  </si>
  <si>
    <t>1.1.1.1</t>
  </si>
  <si>
    <t>1.1.1.1.1</t>
  </si>
  <si>
    <t>Филиал "Ковдорская электросеть"</t>
  </si>
  <si>
    <t xml:space="preserve">ВЛ 10 кВ №  9  Замена проводов АС-120 на провод АС-50 опоры № 1-40  </t>
  </si>
  <si>
    <t>I_Кр_ВЛ№9_111113.1.01</t>
  </si>
  <si>
    <t xml:space="preserve">ВЛ 10 кВ № 9  Замена проводов АС-120 на провод АС-50 опоры № 41-80  </t>
  </si>
  <si>
    <t>J_Кр_ВЛ№9_111113.1.02</t>
  </si>
  <si>
    <t xml:space="preserve">ВЛ 10 кВ № 9  Замена проводов АС-120 на провод АС-50 опоры № 81-116, № 117-140  </t>
  </si>
  <si>
    <t>K_Кр_ВЛ№9_111113.1.03</t>
  </si>
  <si>
    <t xml:space="preserve">ЯКНО-3, замена на новые </t>
  </si>
  <si>
    <t>L_Кр_ЯКНО3_111113.1.04</t>
  </si>
  <si>
    <t>ЯКНО-4, замена на новые</t>
  </si>
  <si>
    <t>L_Кр_ЯКНО4_111113.1.05</t>
  </si>
  <si>
    <t>ЯКНО-5, замена на новые</t>
  </si>
  <si>
    <t>L_Кр_ЯКНО5_111113.1.06</t>
  </si>
  <si>
    <t xml:space="preserve">ВЛ 10 кВ № 9 Замена проводов АС-120 на провод АС-50 опоры № 141-176  </t>
  </si>
  <si>
    <t>M_Кр_ВЛ№9_111113.1.07</t>
  </si>
  <si>
    <t xml:space="preserve">ВЛ 0,4 кВ № 1 ТП-44, г. Ковдор ул.Гоголя, ул. Строителей. Замена проводов АС на СИП, замена деревянных опор на металлические </t>
  </si>
  <si>
    <t>L_Кр_ВЛ№1ТП44_111114.1.01</t>
  </si>
  <si>
    <t xml:space="preserve">ВЛ 0,4 кВ № 2 ТП-44, г. Ковдор ул.Гоголя,  ул.Новая. Замена проводов АС на СИП, замена деревянных опор на металлические </t>
  </si>
  <si>
    <t>M_Кр_ВЛ№2ТП44_111114.1.02</t>
  </si>
  <si>
    <t>1.1.1.1.2</t>
  </si>
  <si>
    <t>КЛ 6 кВ ПС-40А- ф.46 опора 2 ВЛ РП-1, замена 2-х силовых КЛ 6 кВ по 800 метров каждая</t>
  </si>
  <si>
    <t>M_Кр_КЛф46_111123.1.01</t>
  </si>
  <si>
    <t>КЛ 6 кВ ПС-40А- ф.29 опора 2 ВЛ РП-1, замена 2-х силовых КЛ 6 кВ по 800 метров каждая</t>
  </si>
  <si>
    <t>I_Кр_КЛф46ф29_111123.1.03</t>
  </si>
  <si>
    <t>1.1.1.2</t>
  </si>
  <si>
    <t>K_Кр_ТП46_111231.01</t>
  </si>
  <si>
    <t>I_Кр_ТП103_111231.02</t>
  </si>
  <si>
    <t>J_Кр_ТП92_111231.03</t>
  </si>
  <si>
    <t>L_Кр_ТП53_111231.04</t>
  </si>
  <si>
    <t>K_Кр_ТП106_111231.05</t>
  </si>
  <si>
    <t>J_Кр_ТП71_111231.07</t>
  </si>
  <si>
    <t>I_Кр_ТП107_111231.09</t>
  </si>
  <si>
    <t>L_Кр_ТП87_111231.11</t>
  </si>
  <si>
    <t>K_Кр_РП17_111231.12</t>
  </si>
  <si>
    <t>I_Кр_РП1_111231.13</t>
  </si>
  <si>
    <t>J_Кр_КТПН108_111231.14</t>
  </si>
  <si>
    <t>Филиал "Заполярная горэлектросеть"</t>
  </si>
  <si>
    <t>I_ПрН_РП1_111232.01</t>
  </si>
  <si>
    <t>I_ПрН_РП2_111232.02</t>
  </si>
  <si>
    <t>I_ПрЗ_РП1_111232.03</t>
  </si>
  <si>
    <t>I_ПрЗ_РП4_111232.05</t>
  </si>
  <si>
    <t>I_ПрЗ_РП3_111232.06</t>
  </si>
  <si>
    <t>J_ПрН_РП5_111232.07</t>
  </si>
  <si>
    <t>I_ПрЗ_РП2_111232.08</t>
  </si>
  <si>
    <t>J_ПрН_ТП29_111232.09</t>
  </si>
  <si>
    <t>K_ПрН_ТП54_111232.10</t>
  </si>
  <si>
    <t>K_ПрН_ТП29_111232.11</t>
  </si>
  <si>
    <t>J_ПрЗ_ТП1_111232.12</t>
  </si>
  <si>
    <t>K_ПрЗ_ТП16_111232.13</t>
  </si>
  <si>
    <t>K_ПрЗ_ТП19_111232.14</t>
  </si>
  <si>
    <t>K_Пр_КТПЖдановка_111232.15</t>
  </si>
  <si>
    <t>K_ПрЗ_ТП5А_111232.16</t>
  </si>
  <si>
    <t>K_ПрЗ_ТП15_111232.17</t>
  </si>
  <si>
    <t>L_ПрЗ_ТП14_111232.18</t>
  </si>
  <si>
    <t>K_ПрН_ТП52_111232.19</t>
  </si>
  <si>
    <t>K_ПрН_РП1_111232.20</t>
  </si>
  <si>
    <t>K_ПрН_ТП49_111232.21</t>
  </si>
  <si>
    <t>K_ПрЗ_ТП11А_111232.22</t>
  </si>
  <si>
    <t>J_ПрЗ_ТП9_111232.23</t>
  </si>
  <si>
    <t>J_ПрН_ТП15_111232.24</t>
  </si>
  <si>
    <t>J_ПрЗ_ТП5_111232.25</t>
  </si>
  <si>
    <t>J_ПрЗ_ТП10Б_111232.26</t>
  </si>
  <si>
    <t>J_ПрЗ_ТП24_111232.27</t>
  </si>
  <si>
    <t>K_ПрН_ТП69_111232.28</t>
  </si>
  <si>
    <t>K_ПрН_ТП20_111232.29</t>
  </si>
  <si>
    <t>L_ПрН_ТП13_111232.30</t>
  </si>
  <si>
    <t>L_ПрН_ТП24_111232.31</t>
  </si>
  <si>
    <t>J_ПрН_ТП37_111232.32</t>
  </si>
  <si>
    <t>J_ПрН_ТП65_111232.33</t>
  </si>
  <si>
    <t>J_ПрН_ТП43_111232.34</t>
  </si>
  <si>
    <t>Прибор для проверки свечей зажигания SL-100</t>
  </si>
  <si>
    <t>I_Кр_ОС_17421.01</t>
  </si>
  <si>
    <t>Балансировочный стенд WIEDERKRAFT WDK-706122</t>
  </si>
  <si>
    <t>I_Кр_ОС_17421.02</t>
  </si>
  <si>
    <t>Компрессор поршневой СБ4/С-100</t>
  </si>
  <si>
    <t>I_Кр_ОС_17421.03</t>
  </si>
  <si>
    <t>Прибор для испытания масла  АИМ-90А 1.шт.</t>
  </si>
  <si>
    <t>J_Кр_ОС_17421.04</t>
  </si>
  <si>
    <t>Тепловизор TESTO 875-2i (0563 0875 V2) 1.шт.</t>
  </si>
  <si>
    <t>J_Кр_ОС_17421.05</t>
  </si>
  <si>
    <t>Генератор бензиновый, 4-х тактный, ручной и электрический пуск, ЗУБР ЗЭСБ-4500-Э</t>
  </si>
  <si>
    <t>J_Кр_ОС_17421.06</t>
  </si>
  <si>
    <t>Сверлильный станок DMI -25/400</t>
  </si>
  <si>
    <t>J_Кр_ОС_17421.07</t>
  </si>
  <si>
    <t>Профелегиб гидравлический ручной Stalex HB</t>
  </si>
  <si>
    <t>J_Кр_ОС_17421.08</t>
  </si>
  <si>
    <t>Оборудование для мойки автомобилей</t>
  </si>
  <si>
    <t>L_Кр_ОС_17421.09</t>
  </si>
  <si>
    <t>Многофункциональный измеритель параметров электроустановок METREL MI 3102H Eurotest XE 2,5кВ</t>
  </si>
  <si>
    <t>I_Пр_ОС_17422.01</t>
  </si>
  <si>
    <t>Испытательный комплекс РЕТОМ-25</t>
  </si>
  <si>
    <t>I_Пр_ОС_17422.02</t>
  </si>
  <si>
    <t>Комплектное испытательное устройство для проверки автоматических выключателей до 12 КА  "Сатурн - М1</t>
  </si>
  <si>
    <t>I_Пр_ОС_17422.03</t>
  </si>
  <si>
    <t>Нагрузочный трансформатор РЕТ-3000</t>
  </si>
  <si>
    <t>I_Пр_ОС_17422.04</t>
  </si>
  <si>
    <t>Транспортные средства</t>
  </si>
  <si>
    <t>Автомобили УАЗ  (2 ед)</t>
  </si>
  <si>
    <t>I_Кр_ТС_1751.01</t>
  </si>
  <si>
    <t xml:space="preserve">Грузовой-бортовой автомобиль с КМУ </t>
  </si>
  <si>
    <t>I_Кр_ТС_1751.03</t>
  </si>
  <si>
    <t>Автомобиль  УАЗ Пикап</t>
  </si>
  <si>
    <t>К_Кр_ТС_1751.04</t>
  </si>
  <si>
    <t>Передвижная лаборатория высоковольтных испытаний</t>
  </si>
  <si>
    <t>L_Кр_ТС_1751.05</t>
  </si>
  <si>
    <t xml:space="preserve">Автоподъемник на шасси ГАЗ </t>
  </si>
  <si>
    <t>Автомобиль бортовой грузовой с манипулятором (грузоподъемность 5 т)</t>
  </si>
  <si>
    <t>К_Пр_ТС_1752.02</t>
  </si>
  <si>
    <t>Экскаватор TEREX TLB-825</t>
  </si>
  <si>
    <t>L_Пр_ТС_1752.03</t>
  </si>
  <si>
    <t>Воздушная линия 0,4 кВ от РУ 0,4 кВ РП-5 до ВРУ 0,4 кВ гаража, п. Никель, цех №7</t>
  </si>
  <si>
    <t>I_ПрН_СтрВЛ_211113.2.01</t>
  </si>
  <si>
    <t>Воздушная линия 6 кВ от ЗРУ-6 кВ ПС-26 до КТП 6/0,4 г.Заполярный, гора Паловара</t>
  </si>
  <si>
    <t>I_ПрН_СтрВЛ_211113.2.02</t>
  </si>
  <si>
    <t>L_ПрН_СтрРП1ТП65_211113.1.01</t>
  </si>
  <si>
    <t>Строительство кабельной линии 10 кВ от РП-2 до РП-1. Прокладка параллельной  кабельной линии 10 кВ.</t>
  </si>
  <si>
    <t>М_ПрН_СтрКЛ_211123.1.02</t>
  </si>
  <si>
    <t>Строительство кабельной линии 10 кВ от ПС-52 до РП-1. Прокладка  кабельной лини  10кВ.</t>
  </si>
  <si>
    <t>М_ПрН_СтрКЛ_211123.1.03</t>
  </si>
  <si>
    <t>0</t>
  </si>
  <si>
    <t>0.1</t>
  </si>
  <si>
    <t>Технологическое присоединение, всего</t>
  </si>
  <si>
    <t>0.2</t>
  </si>
  <si>
    <t>Реконструкция, модернизация, техническое перевооружение, всего</t>
  </si>
  <si>
    <t>0.3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</si>
  <si>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</si>
  <si>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0.4</t>
  </si>
  <si>
    <t>Прочее новое строительство объектов электросетевого хозяйства, всего</t>
  </si>
  <si>
    <t>0.5</t>
  </si>
  <si>
    <t>Покупка земельных участков для целей реализации инвестиционных проектов, всего</t>
  </si>
  <si>
    <t>0.6</t>
  </si>
  <si>
    <t>Прочие инвестиционные проекты, всего</t>
  </si>
  <si>
    <t>1</t>
  </si>
  <si>
    <t>Мурманская область</t>
  </si>
  <si>
    <t>Технологическое присоединение, всего, в том числе:</t>
  </si>
  <si>
    <t>Технологическое присоединение энергопринимающих устройств потребителей, всего, в том числе: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</si>
  <si>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</si>
  <si>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1.1.1.1.1.1</t>
  </si>
  <si>
    <t>Строительство КТП  6/0,4 кВ 1х250 кВА,  КЛ 6 кВ от ТП-42 и от КТП-78 через существующее ЯКНО-6 до КТПН 6/0,4 кВ и ЛЭП 0,4 кВ от КТПН 6/0,4 кВ до общего коммутационного аппарата на блоке гаражей г.Ковдор  ул. Сухачева для электроснабжения гаражей (ТП-667/2018 от 08.08.2018; ТП-680/2018 от 15.08.2018; ТП-681/2018 от 22.08.2018)</t>
  </si>
  <si>
    <t>J_Кр_СтрВЛ_1111.1.01</t>
  </si>
  <si>
    <t>1.1.1.1.2.1</t>
  </si>
  <si>
    <t>1.1.1.1.2.2</t>
  </si>
  <si>
    <t>Строительство ВЛ 0,4 кВ  по деревянным опорам на ж/б подножниках проводом типа СИП от РУ-0,4 кВ ТП-13 до ВРУ-0,4 кВ линии наружного освещения Мурманскавтодор (ТП-013/2018 от 06.07.2018)</t>
  </si>
  <si>
    <t>J_ПрЗ_СтрВЛ_1111.2.02</t>
  </si>
  <si>
    <t>Технологическое присоединение энергопринимающих устройств потребителей максимальной мощностью до 150 кВт включительно, всего</t>
  </si>
  <si>
    <t>1.1.1.2.1</t>
  </si>
  <si>
    <t>1.1.1.2.1.1</t>
  </si>
  <si>
    <t>1.1.1.2.1.2</t>
  </si>
  <si>
    <t>Строительство КТП киоскового типа 6/0,4 кВ 1х100 кВА, ВЛ 6 кВ от ЗРУ-6 кВ ПС-26 до КТП 6/0,4, КЛ от ЗРУ 6 кВ ПС-26 до первой опоры ВЛ 6 кВ, КЛ от концевой опоры ВЛ 6 кВ до КТП 6/0,4 кВ  г.Заполярный, гора Паловара, для электроснабжения цеха Заполярный РТРС (ТП-014/2018 от 07.05.2018)</t>
  </si>
  <si>
    <t>J_ПрЗ_СтрВЛ_1112.1.02</t>
  </si>
  <si>
    <t>1.1.1.2.1.3</t>
  </si>
  <si>
    <t>Строительство КЛ 0,4 кВ от РУ-0,4 кВ ТП-9  Р-7 и КЛ 0,4 кВ от РУ-0,4 кВ ТП-10А Р-11 до ВРУ 0,4 кВ МБДОУ детский сад №5 (ТП-016/2018 от 18.05.2018)</t>
  </si>
  <si>
    <t>J_ПрЗ_СтрКЛ_1112.1.03</t>
  </si>
  <si>
    <t>1.1.1.3</t>
  </si>
  <si>
    <t>Технологическое присоединение энергопринимающих устройств потребителей свыше 150 кВт, всего, в том числе:</t>
  </si>
  <si>
    <t>1.1.2</t>
  </si>
  <si>
    <t>Технологическое присоединение объектов электросетевого хозяйства, всего, в том числе:</t>
  </si>
  <si>
    <t>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</si>
  <si>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</si>
  <si>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1.1.2.2</t>
  </si>
  <si>
    <t>Технологическое присоединение к электрическим сетям иных сетевых организаций, всего, в том числе:</t>
  </si>
  <si>
    <t>1.1.3</t>
  </si>
  <si>
    <t>Технологическое присоединение объектов по производству электрической энергии всего, в том числе:</t>
  </si>
  <si>
    <t>1.1.3.1</t>
  </si>
  <si>
    <t>Наименование объекта по производству электрической энергии, всего, в том числе:</t>
  </si>
  <si>
    <t>1.1.3.1.1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</si>
  <si>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</si>
  <si>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1.1.3.1.2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</si>
  <si>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</si>
  <si>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1.1.3.1.3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</si>
  <si>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</si>
  <si>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1.1.3.2</t>
  </si>
  <si>
    <t>1.1.3.2.1</t>
  </si>
  <si>
    <t>1.1.3.2.2</t>
  </si>
  <si>
    <t>1.1.3.2.3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</si>
  <si>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</si>
  <si>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</si>
  <si>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</si>
  <si>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</si>
  <si>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</si>
  <si>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</si>
  <si>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</si>
  <si>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1.1.4.2.1</t>
  </si>
  <si>
    <t>1.1.4.2.1.1</t>
  </si>
  <si>
    <t>Реконструкция КЛ 0,4 кВ Л-69/5 от ТП-69 РУ-0,4 кВ Р-5 до ВРУ-0,4 кВ дома детского творчества (ТП-032/2018 от 15.10.2018)</t>
  </si>
  <si>
    <t>J_ПрН_Л69_5_11421.1.01</t>
  </si>
  <si>
    <t>1.2</t>
  </si>
  <si>
    <t>Реконструкция, модернизация, техническое перевооружение всего, в том числе:</t>
  </si>
  <si>
    <t>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</si>
  <si>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</si>
  <si>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1.2.1.1</t>
  </si>
  <si>
    <t>Реконструкция трансформаторных и иных подстанций, всего, в том числе:</t>
  </si>
  <si>
    <t>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</si>
  <si>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</si>
  <si>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1.2.1.2.1</t>
  </si>
  <si>
    <t>1.2.1.2.1.1</t>
  </si>
  <si>
    <t>ТП-46 электрооборудование РУ 6 кВ, электрооборудование РУ 0,4 кВ. Модульная ПС с трансформатором ТМГ 6/0,4-400 кВА (2 шт)</t>
  </si>
  <si>
    <t>1.2.1.2.1.2</t>
  </si>
  <si>
    <t>1.2.1.2.1.3</t>
  </si>
  <si>
    <t>1.2.1.2.1.4</t>
  </si>
  <si>
    <t>1.2.1.2.1.5</t>
  </si>
  <si>
    <t>1.2.1.2.1.6</t>
  </si>
  <si>
    <t>1.2.1.2.1.7</t>
  </si>
  <si>
    <t>1.2.1.2.1.8</t>
  </si>
  <si>
    <t>1.2.1.2.1.9</t>
  </si>
  <si>
    <t>1.2.1.2.1.10</t>
  </si>
  <si>
    <t>1.2.1.2.1.11</t>
  </si>
  <si>
    <t>1.2.1.2.2</t>
  </si>
  <si>
    <t>1.2.1.2.2.1</t>
  </si>
  <si>
    <t>1.2.1.2.2.2</t>
  </si>
  <si>
    <t>1.2.1.2.2.3</t>
  </si>
  <si>
    <t>1.2.1.2.2.4</t>
  </si>
  <si>
    <t>I_ПрЗ_ПС26_111232.04
L_ПрЗ_ПС26_111232.04
М_ПрЗ_ПС26_111232.04</t>
  </si>
  <si>
    <t>1.2.1.2.2.5</t>
  </si>
  <si>
    <t>1.2.1.2.2.6</t>
  </si>
  <si>
    <t>1.2.1.2.2.7</t>
  </si>
  <si>
    <t>1.2.1.2.2.8</t>
  </si>
  <si>
    <t>1.2.1.2.2.9</t>
  </si>
  <si>
    <t>1.2.1.2.2.10</t>
  </si>
  <si>
    <t>1.2.1.2.2.11</t>
  </si>
  <si>
    <t>1.2.1.2.2.12</t>
  </si>
  <si>
    <t>1.2.1.2.2.13</t>
  </si>
  <si>
    <t>1.2.1.2.2.14</t>
  </si>
  <si>
    <t>1.2.1.2.2.15</t>
  </si>
  <si>
    <t>1.2.1.2.2.16</t>
  </si>
  <si>
    <t>1.2.1.2.2.17</t>
  </si>
  <si>
    <t>1.2.1.2.2.18</t>
  </si>
  <si>
    <t>1.2.1.2.2.19</t>
  </si>
  <si>
    <t>1.2.1.2.2.20</t>
  </si>
  <si>
    <t>1.2.1.2.2.21</t>
  </si>
  <si>
    <t>1.2.1.2.2.22</t>
  </si>
  <si>
    <t>1.2.1.2.2.23</t>
  </si>
  <si>
    <t>1.2.1.2.2.24</t>
  </si>
  <si>
    <t>1.2.1.2.2.25</t>
  </si>
  <si>
    <t>1.2.1.2.2.26</t>
  </si>
  <si>
    <t>1.2.1.2.2.27</t>
  </si>
  <si>
    <t>1.2.1.2.2.28</t>
  </si>
  <si>
    <t>1.2.1.2.2.29</t>
  </si>
  <si>
    <t>1.2.1.2.2.30</t>
  </si>
  <si>
    <t>1.2.1.2.2.31</t>
  </si>
  <si>
    <t>1.2.1.2.2.32</t>
  </si>
  <si>
    <t>1.2.1.2.2.33</t>
  </si>
  <si>
    <t>1.2.1.2.2.34</t>
  </si>
  <si>
    <t>1.2.1.2.2.35</t>
  </si>
  <si>
    <t>J_ПрН_ТП43_12122.35</t>
  </si>
  <si>
    <t>1.2.1.2.2.36</t>
  </si>
  <si>
    <t>J_ПрЗ_ТП10А_12122.36</t>
  </si>
  <si>
    <t>1.2.1.2.2.37</t>
  </si>
  <si>
    <t>K_ПрН_ТП52_12122.37</t>
  </si>
  <si>
    <t>1.2.1.2.2.38</t>
  </si>
  <si>
    <t>J_ПрЗ_ТП5_12122.38</t>
  </si>
  <si>
    <t>1.2.2</t>
  </si>
  <si>
    <t>Реконструкция, модернизация, техническое перевооружение линий электропередачи, всего, в том числе:</t>
  </si>
  <si>
    <t>1.2.2.1</t>
  </si>
  <si>
    <t>Реконструкция линий электропередачи, всего, в том числе:</t>
  </si>
  <si>
    <t>1.2.2.1.1</t>
  </si>
  <si>
    <t>1.2.2.1.1.1</t>
  </si>
  <si>
    <t>1.2.2.1.1.2</t>
  </si>
  <si>
    <t>1.2.2.1.1.3</t>
  </si>
  <si>
    <t>1.2.2.1.1.4</t>
  </si>
  <si>
    <t>1.2.2.1.1.5</t>
  </si>
  <si>
    <t>1.2.2.1.1.6</t>
  </si>
  <si>
    <t>1.2.2.1.1.7</t>
  </si>
  <si>
    <t>1.2.2.1.1.8</t>
  </si>
  <si>
    <t>1.2.2.1.1.9</t>
  </si>
  <si>
    <t>1.2.2.1.1.10</t>
  </si>
  <si>
    <t>1.2.2.1.1.11</t>
  </si>
  <si>
    <t>M_Кр_КЛф29_111123.1.02</t>
  </si>
  <si>
    <t>1.2.2.1.1.12</t>
  </si>
  <si>
    <t xml:space="preserve">Реконструкция головного фидера ПС-40А-ф46 оп.2 ВЛ-РП-1
Реконструкция головного фидера ПС-40А-ф29 оп.2 ВЛ-РП-1 </t>
  </si>
  <si>
    <t>1.2.2.1.1.13</t>
  </si>
  <si>
    <t>Реконструкция ВЛ 10 кВ ф.9 ПС41-Л9 РП-140. Замена проводов ВЛ 10кВ АС-70 на СИП 3 (оп.1-оп.40).</t>
  </si>
  <si>
    <t>К_Кр_ВЛ№9_1221.1.13</t>
  </si>
  <si>
    <t>1.2.2.1.1.14</t>
  </si>
  <si>
    <t>Реконструкция ВЛ 10 кВ ф.15 ПС41-Л15 РП-140. Замена проводов ВЛ 10кВ АС-70 на СИП 3 (оп.1-оп.40).</t>
  </si>
  <si>
    <t>К_Кр_ВЛ№15_1221.1.14</t>
  </si>
  <si>
    <t>1.2.2.2</t>
  </si>
  <si>
    <t>Модернизация, техническое перевооружение линий электропередачи, всего, в том числе:</t>
  </si>
  <si>
    <t>1.2.3</t>
  </si>
  <si>
    <t>Развитие и модернизация учета электрической энергии (мощности), всего, в том числе:</t>
  </si>
  <si>
    <t>1.2.3.1</t>
  </si>
  <si>
    <t>«Установка приборов учета, класс напряжения 0,22 (0,4) кВ, всего, в том числе:»</t>
  </si>
  <si>
    <t>1.2.3.2</t>
  </si>
  <si>
    <t>«Установка приборов учета, класс напряжения 6 (10) кВ, всего, в том числе:»</t>
  </si>
  <si>
    <t>1.2.3.3</t>
  </si>
  <si>
    <t>«Установка приборов учета, класс напряжения 35 кВ, всего, в том числе:»</t>
  </si>
  <si>
    <t>1.2.3.4</t>
  </si>
  <si>
    <t>«Установка приборов учета, класс напряжения 110 кВ и выше, всего, в том числе:»</t>
  </si>
  <si>
    <t>1.2.3.5</t>
  </si>
  <si>
    <t>«Включение приборов учета в систему сбора и передачи данных, класс напряжения 0,22 (0,4) кВ, всего, в том числе:»</t>
  </si>
  <si>
    <t>1.2.3.6</t>
  </si>
  <si>
    <t>«Включение приборов учета в систему сбора и передачи данных, класс напряжения 6 (10) кВ, всего, в том числе:»</t>
  </si>
  <si>
    <t>1.2.3.7</t>
  </si>
  <si>
    <t>«Включение приборов учета в систему сбора и передачи данных, класс напряжения 35 кВ, всего, в том числе:»</t>
  </si>
  <si>
    <t>1.2.3.8</t>
  </si>
  <si>
    <t>«Включение приборов учета в систему сбора и передачи данных, класс напряжения 110 кВ и выше, всего, в том числе:»</t>
  </si>
  <si>
    <t>1.2.4</t>
  </si>
  <si>
    <t>Реконструкция, модернизация, техническое перевооружение прочих объектов основных средств, всего, в том числе:</t>
  </si>
  <si>
    <t>1.2.4.1</t>
  </si>
  <si>
    <t>Реконструкция прочих объектов основных средств, всего, в том числе:</t>
  </si>
  <si>
    <t>1.2.4.2</t>
  </si>
  <si>
    <t>Модернизация, техническое перевооружение прочих объектов основных средств, всего, в том числе:</t>
  </si>
  <si>
    <t>1.3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</si>
  <si>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</si>
  <si>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1.3.1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</si>
  <si>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</si>
  <si>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1.3.2</t>
  </si>
  <si>
    <t>Инвестиционные проекты, предусмотренные схемой и программой развития субъекта Российской Федерации, всего, в том числе:</t>
  </si>
  <si>
    <t>1.4</t>
  </si>
  <si>
    <t>Прочее новое строительство объектов электросетевого хозяйства, всего, в том числе:</t>
  </si>
  <si>
    <t>1.4.1.</t>
  </si>
  <si>
    <t>1.4.1.1</t>
  </si>
  <si>
    <t>1.4.1.2</t>
  </si>
  <si>
    <t>1.4.1.3</t>
  </si>
  <si>
    <t>1.4.1.4</t>
  </si>
  <si>
    <t>Строительство кабельной линии 10кВ от ПС-52 до РП-2. Прокладка кабельной линии 10кВ пгт. Никель.</t>
  </si>
  <si>
    <t>L_ПрН_СтрКЛ_141.04</t>
  </si>
  <si>
    <t>1.4.2.</t>
  </si>
  <si>
    <t>1.4.2.1.</t>
  </si>
  <si>
    <t>Строительство  воздушной линии 6кВ от ТП-52 до КТПН-13, КТПН-14, расположеной по адресу: Мурманская область, г.Ковдор</t>
  </si>
  <si>
    <t>K_Кр_СтрВЛ_142.01</t>
  </si>
  <si>
    <t>1.5</t>
  </si>
  <si>
    <t>Покупка земельных участков для целей реализации инвестиционных проектов, всего, в том числе:</t>
  </si>
  <si>
    <t>1.6</t>
  </si>
  <si>
    <t>Прочие инвестиционные проекты, всего, в том числе:</t>
  </si>
  <si>
    <t>1.6.1.</t>
  </si>
  <si>
    <t xml:space="preserve">Оборудование </t>
  </si>
  <si>
    <t>1.6.1.1</t>
  </si>
  <si>
    <t>1.6.1.1.1</t>
  </si>
  <si>
    <t>1.6.1.1.2</t>
  </si>
  <si>
    <t>1.6.1.1.3</t>
  </si>
  <si>
    <t>1.6.1.1.4</t>
  </si>
  <si>
    <t>1.6.1.1.5</t>
  </si>
  <si>
    <t>1.6.1.1.6</t>
  </si>
  <si>
    <t>1.6.1.1.7</t>
  </si>
  <si>
    <t>1.6.1.1.8</t>
  </si>
  <si>
    <t>1.6.1.1.9</t>
  </si>
  <si>
    <t>1.6.1.2</t>
  </si>
  <si>
    <t>1.6.1.2.1</t>
  </si>
  <si>
    <t>1.6.1.2.2</t>
  </si>
  <si>
    <t>1.6.1.2.3</t>
  </si>
  <si>
    <t>1.6.1.2.4</t>
  </si>
  <si>
    <t>1.6.2.</t>
  </si>
  <si>
    <t>1.6.2.1</t>
  </si>
  <si>
    <t>1.6.2.1.1</t>
  </si>
  <si>
    <t>1.6.2.1.2</t>
  </si>
  <si>
    <t>1.6.2.1.3</t>
  </si>
  <si>
    <t>1.6.2.1.4</t>
  </si>
  <si>
    <t>1.6.2.1.5</t>
  </si>
  <si>
    <t>К_Кр_ТС_1621.05</t>
  </si>
  <si>
    <t>1.6.2.2</t>
  </si>
  <si>
    <t>1.6.2.2.1</t>
  </si>
  <si>
    <t>J_Пр_ТС_1752.01</t>
  </si>
  <si>
    <t>1.6.2.2.2</t>
  </si>
  <si>
    <t>1.6.2.2.3</t>
  </si>
  <si>
    <t>х</t>
  </si>
  <si>
    <t>Год раскрытия информации: 2020 год</t>
  </si>
  <si>
    <r>
      <rPr>
        <b/>
        <sz val="12"/>
        <color theme="1"/>
        <rFont val="Times New Roman"/>
        <family val="1"/>
        <charset val="204"/>
      </rPr>
      <t>ТП-92.</t>
    </r>
    <r>
      <rPr>
        <sz val="12"/>
        <color theme="1"/>
        <rFont val="Times New Roman"/>
        <family val="1"/>
        <charset val="204"/>
      </rPr>
      <t xml:space="preserve">  Замена силовых трансформаторов ТМ-400/6/0,4 на ТМГ 6/0,4-400 кВА 2 шт.</t>
    </r>
  </si>
  <si>
    <r>
      <t xml:space="preserve">Отчет о реализации инвестиционной программы </t>
    </r>
    <r>
      <rPr>
        <b/>
        <u/>
        <sz val="14"/>
        <color theme="1"/>
        <rFont val="Times New Roman"/>
        <family val="1"/>
        <charset val="204"/>
      </rPr>
      <t>Акционерного общества "Мурманэнергосбыт"</t>
    </r>
  </si>
  <si>
    <r>
      <rPr>
        <b/>
        <sz val="12"/>
        <color theme="1"/>
        <rFont val="Times New Roman"/>
        <family val="1"/>
        <charset val="204"/>
      </rPr>
      <t>ТП-103.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на ТМГ 10/0,4-400 кВА 2 шт.</t>
    </r>
  </si>
  <si>
    <r>
      <rPr>
        <b/>
        <sz val="12"/>
        <color theme="1"/>
        <rFont val="Times New Roman"/>
        <family val="1"/>
        <charset val="204"/>
      </rPr>
      <t>ТП-106.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ТМ-320/10/0,4 и ТМ-400/10/0,4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</si>
  <si>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ТП-71. </t>
    </r>
    <r>
      <rPr>
        <sz val="12"/>
        <color theme="1"/>
        <rFont val="Times New Roman"/>
        <family val="1"/>
        <charset val="204"/>
      </rPr>
      <t xml:space="preserve">ТМ-400 6/0.4 зав.№ 54325  и .№  728288  ввод в эксплуатацию1972г. - 2 шт;    </t>
    </r>
  </si>
  <si>
    <r>
      <rPr>
        <b/>
        <sz val="12"/>
        <color theme="1"/>
        <rFont val="Times New Roman"/>
        <family val="1"/>
        <charset val="204"/>
      </rPr>
      <t xml:space="preserve">ТП-107. </t>
    </r>
    <r>
      <rPr>
        <sz val="12"/>
        <color theme="1"/>
        <rFont val="Times New Roman"/>
        <family val="1"/>
        <charset val="204"/>
      </rPr>
      <t>Замена силового трансформатора ТМ-250/10/0,4 на ТМГСУ 10/0,4-250 кВА 2 шт.</t>
    </r>
  </si>
  <si>
    <r>
      <rPr>
        <b/>
        <sz val="12"/>
        <color theme="1"/>
        <rFont val="Times New Roman"/>
        <family val="1"/>
        <charset val="204"/>
      </rPr>
      <t>РП-17.</t>
    </r>
    <r>
      <rPr>
        <sz val="12"/>
        <color theme="1"/>
        <rFont val="Times New Roman"/>
        <family val="1"/>
        <charset val="204"/>
      </rPr>
      <t xml:space="preserve"> ТМ-40 6/0.4 зав.№ 493881   ввод в эксплуатацию1972г.  - 1 шт;     </t>
    </r>
  </si>
  <si>
    <r>
      <rPr>
        <b/>
        <sz val="12"/>
        <color theme="1"/>
        <rFont val="Times New Roman"/>
        <family val="1"/>
        <charset val="204"/>
      </rPr>
      <t>КТПН-108</t>
    </r>
    <r>
      <rPr>
        <sz val="12"/>
        <color theme="1"/>
        <rFont val="Times New Roman"/>
        <family val="1"/>
        <charset val="204"/>
      </rPr>
      <t>, электрооборудование 10 кВ, 0,4 кВ, силовой трансформатор  ТМ 10/0,4 250 кВа - 1 шт. Замена КТПН на новую с трансформатором 250 кВА 10/0,4 кВ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</si>
  <si>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</si>
  <si>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</si>
  <si>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 xml:space="preserve">РП-1 г.Заполярный. 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</si>
  <si>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РП-4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 на вакуумный ВВ-TEL 5 шт.</t>
    </r>
  </si>
  <si>
    <r>
      <rPr>
        <b/>
        <sz val="12"/>
        <color theme="1"/>
        <rFont val="Times New Roman"/>
        <family val="1"/>
        <charset val="204"/>
      </rPr>
      <t>РП-3 г.Заполярный.</t>
    </r>
    <r>
      <rPr>
        <sz val="12"/>
        <color theme="1"/>
        <rFont val="Times New Roman"/>
        <family val="1"/>
        <charset val="204"/>
      </rPr>
      <t>Замена масляных выключателей ВМГ-133 на вакуумный ВВ-TEL  3 шт.</t>
    </r>
  </si>
  <si>
    <r>
      <rPr>
        <b/>
        <sz val="12"/>
        <color theme="1"/>
        <rFont val="Times New Roman"/>
        <family val="1"/>
        <charset val="204"/>
      </rPr>
      <t>РП-5 пгт.Никель.</t>
    </r>
    <r>
      <rPr>
        <sz val="12"/>
        <color theme="1"/>
        <rFont val="Times New Roman"/>
        <family val="1"/>
        <charset val="204"/>
      </rPr>
      <t>Замена масляных выключателей ВМП-10 на вакуумный ВВ-TEL 3 шт.</t>
    </r>
  </si>
  <si>
    <r>
      <rPr>
        <b/>
        <sz val="12"/>
        <color theme="1"/>
        <rFont val="Times New Roman"/>
        <family val="1"/>
        <charset val="204"/>
      </rPr>
      <t>РП-2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ВМГ-133 на вакуумный ВВ-TEL 5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</si>
  <si>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масляного выключателя ВМГ-10 на вакуумный ВВ-TEL</t>
    </r>
  </si>
  <si>
    <r>
      <rPr>
        <b/>
        <sz val="12"/>
        <color theme="1"/>
        <rFont val="Times New Roman"/>
        <family val="1"/>
        <charset val="204"/>
      </rPr>
      <t>ТП-54 пгт.Никель.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</si>
  <si>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ТП-29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</si>
  <si>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ТП-1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</si>
  <si>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>ТП-16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</si>
  <si>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ТП-19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6/0,4-630 кВА 2 шт.</t>
    </r>
  </si>
  <si>
    <r>
      <rPr>
        <b/>
        <sz val="12"/>
        <color theme="1"/>
        <rFont val="Times New Roman"/>
        <family val="1"/>
        <charset val="204"/>
      </rPr>
      <t>КТП "Ждановка".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 шт.</t>
    </r>
  </si>
  <si>
    <r>
      <rPr>
        <b/>
        <sz val="12"/>
        <color theme="1"/>
        <rFont val="Times New Roman"/>
        <family val="1"/>
        <charset val="204"/>
      </rPr>
      <t xml:space="preserve">ТП-5А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</si>
  <si>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</si>
  <si>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</si>
  <si>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РП-1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</si>
  <si>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 xml:space="preserve">ТП-49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</si>
  <si>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ТП-11А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</si>
  <si>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ТП-9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</si>
  <si>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ТП-15 п. 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</si>
  <si>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2шт.</t>
    </r>
  </si>
  <si>
    <r>
      <rPr>
        <b/>
        <sz val="12"/>
        <color theme="1"/>
        <rFont val="Times New Roman"/>
        <family val="1"/>
        <charset val="204"/>
      </rPr>
      <t>ТП-10Б  г. 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</si>
  <si>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>ТП-24  г.Заполярный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6/0,4-630 кВА 2шт.</t>
    </r>
  </si>
  <si>
    <r>
      <rPr>
        <b/>
        <sz val="12"/>
        <color theme="1"/>
        <rFont val="Times New Roman"/>
        <family val="1"/>
        <charset val="204"/>
      </rPr>
      <t>ТП-69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</si>
  <si>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ТП-20 пгт. 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</si>
  <si>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ТП-37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</si>
  <si>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ТП-65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</si>
  <si>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2 шт.</t>
    </r>
  </si>
  <si>
    <r>
      <rPr>
        <b/>
        <sz val="12"/>
        <color theme="1"/>
        <rFont val="Times New Roman"/>
        <family val="1"/>
        <charset val="204"/>
      </rPr>
      <t>ТП-43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</si>
  <si>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sz val="12"/>
        <color theme="1"/>
        <rFont val="Times New Roman"/>
        <family val="1"/>
        <charset val="204"/>
      </rPr>
      <t>Реконструкция</t>
    </r>
    <r>
      <rPr>
        <b/>
        <sz val="12"/>
        <color theme="1"/>
        <rFont val="Times New Roman"/>
        <family val="1"/>
        <charset val="204"/>
      </rPr>
      <t xml:space="preserve"> ТП-10А  инв. № 0008368_з  г. Заполярный</t>
    </r>
    <r>
      <rPr>
        <sz val="12"/>
        <color theme="1"/>
        <rFont val="Times New Roman"/>
        <family val="1"/>
        <charset val="204"/>
      </rPr>
      <t>. Замена силовых трансформаторов на ТМГ 6/0,4-400 кВА 1шт.</t>
    </r>
  </si>
  <si>
    <r>
      <rPr>
        <b/>
        <sz val="12"/>
        <color theme="1"/>
        <rFont val="Times New Roman"/>
        <family val="1"/>
        <charset val="204"/>
      </rPr>
      <t xml:space="preserve">ТП-52 пгт.Никель. </t>
    </r>
    <r>
      <rPr>
        <sz val="12"/>
        <color theme="1"/>
        <rFont val="Times New Roman"/>
        <family val="1"/>
        <charset val="204"/>
      </rPr>
      <t>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</si>
  <si>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 xml:space="preserve">ТП-5 г.Заполярный. </t>
    </r>
    <r>
      <rPr>
        <sz val="12"/>
        <color theme="1"/>
        <rFont val="Times New Roman"/>
        <family val="1"/>
        <charset val="204"/>
      </rPr>
      <t>Замена силовых трансформаторов на ТМГ 6/0,4-400 кВА 1 шт.</t>
    </r>
  </si>
  <si>
    <t>1.2.2.1.1.15</t>
  </si>
  <si>
    <t>Реконструкция кабельных выводов 6 кВ: ф. 10 (от ПС-40А до опоры №1 Л-10) и Ф.11 (от ПС-40А до опоры №1 Л-11) в г. Ковдор.</t>
  </si>
  <si>
    <t>К_Кр_ВЛ№11_1221.1.15</t>
  </si>
  <si>
    <t>1.2.3.6.1.</t>
  </si>
  <si>
    <t>1.2.3.6.1.1.</t>
  </si>
  <si>
    <t>Установка автоматизированной информационно-измерительной системы коммерческого учета электроэнергии (АИИСКУЭ) Ковдорский район (I этап)</t>
  </si>
  <si>
    <t>М_Кр_ОС_АСКУЭ_1236.1.01</t>
  </si>
  <si>
    <t>1.6.1.1.10</t>
  </si>
  <si>
    <t>Дизельная электростанция</t>
  </si>
  <si>
    <t>К_Кр_ОС_1611.10</t>
  </si>
  <si>
    <t>Строительство кабельной линии 10 кВ от РП-1 до ТП-65.Прокладка кабельной линии 10 кВ с заменой ячейки  на РП-1</t>
  </si>
  <si>
    <r>
      <t xml:space="preserve">Утвержденные плановые значения показателей приведены в соответствии с  </t>
    </r>
    <r>
      <rPr>
        <b/>
        <u/>
        <sz val="14"/>
        <color rgb="FFC00000"/>
        <rFont val="Times New Roman"/>
        <family val="1"/>
        <charset val="204"/>
      </rPr>
      <t>Приказом Министерства энергетики и жилищно-коммунального хозяйства Мурманской области от 20.07.2020г. № 139</t>
    </r>
  </si>
  <si>
    <t>выполнено 2019 год</t>
  </si>
  <si>
    <t>выполнено 2018 год</t>
  </si>
  <si>
    <t xml:space="preserve">в 2019 году выполнены проектные работы. Работы исключены  из ИП   </t>
  </si>
  <si>
    <t>-</t>
  </si>
  <si>
    <t>выполнено 2020 год (хоз.способ)</t>
  </si>
  <si>
    <t>1- этап  выполнено  2018 год</t>
  </si>
  <si>
    <t>выполнено 2020 год (уточнение стоимости по закупочным процедурам)</t>
  </si>
  <si>
    <t>за 1 квартал  2021 года</t>
  </si>
  <si>
    <t>Всего 2021 год (год N)</t>
  </si>
  <si>
    <r>
      <rPr>
        <b/>
        <sz val="12"/>
        <color theme="1"/>
        <rFont val="Times New Roman"/>
        <family val="1"/>
        <charset val="204"/>
      </rPr>
      <t xml:space="preserve">ТП-53. </t>
    </r>
    <r>
      <rPr>
        <sz val="12"/>
        <color theme="1"/>
        <rFont val="Times New Roman"/>
        <family val="1"/>
        <charset val="204"/>
      </rPr>
      <t>Замена силовых трансформаторов ТМ-320/6/0,4 на ТМГ 6/0,4-400 кВА 2 шт.</t>
    </r>
  </si>
  <si>
    <r>
      <rPr>
        <b/>
        <sz val="12"/>
        <color theme="1"/>
        <rFont val="Times New Roman"/>
        <family val="1"/>
        <charset val="204"/>
      </rPr>
      <t xml:space="preserve">ТП-87. </t>
    </r>
    <r>
      <rPr>
        <sz val="12"/>
        <color theme="1"/>
        <rFont val="Times New Roman"/>
        <family val="1"/>
        <charset val="204"/>
      </rPr>
      <t xml:space="preserve">ТМ-250 6/0.4 зав.№ 635489, ввод в эксплуатацию1972г.  - 1 шт,      </t>
    </r>
  </si>
  <si>
    <r>
      <rPr>
        <b/>
        <sz val="12"/>
        <color theme="1"/>
        <rFont val="Times New Roman"/>
        <family val="1"/>
        <charset val="204"/>
      </rPr>
      <t xml:space="preserve">РП-1, </t>
    </r>
    <r>
      <rPr>
        <sz val="12"/>
        <color theme="1"/>
        <rFont val="Times New Roman"/>
        <family val="1"/>
        <charset val="204"/>
      </rPr>
      <t>электрооборудование РУ 6 кВ. Замена в ячейках КСО-ВПМ-10 на вакуумные ВВ-TEL- 12 шт. Установка ячейки КСО-298 с трансформаторами  СН ТМГ-25 кВа-2 шт.</t>
    </r>
  </si>
  <si>
    <r>
      <rPr>
        <b/>
        <sz val="12"/>
        <color theme="1"/>
        <rFont val="Times New Roman"/>
        <family val="1"/>
        <charset val="204"/>
      </rPr>
      <t>ПС-26 г.Заполярный.</t>
    </r>
    <r>
      <rPr>
        <sz val="12"/>
        <color theme="1"/>
        <rFont val="Times New Roman"/>
        <family val="1"/>
        <charset val="204"/>
      </rPr>
      <t xml:space="preserve"> Замена масляных выключателей ВМП-10К на вакуумный ВВ-TEL </t>
    </r>
  </si>
  <si>
    <r>
      <rPr>
        <b/>
        <sz val="12"/>
        <color theme="1"/>
        <rFont val="Times New Roman"/>
        <family val="1"/>
        <charset val="204"/>
      </rPr>
      <t>ТП-14 г.Заполярный.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6/0,4-630 кВА 1 шт.</t>
    </r>
  </si>
  <si>
    <r>
      <rPr>
        <b/>
        <sz val="12"/>
        <color theme="1"/>
        <rFont val="Times New Roman"/>
        <family val="1"/>
        <charset val="204"/>
      </rPr>
      <t>ТП-13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</si>
  <si>
    <r>
      <rPr>
        <b/>
        <sz val="12"/>
        <color theme="1"/>
        <rFont val="Times New Roman"/>
        <family val="1"/>
        <charset val="204"/>
      </rPr>
      <t>ТП-24 пгт.Никель.</t>
    </r>
    <r>
      <rPr>
        <sz val="12"/>
        <color theme="1"/>
        <rFont val="Times New Roman"/>
        <family val="1"/>
        <charset val="204"/>
      </rPr>
      <t xml:space="preserve"> Замена силовых трансформаторов на ТМГ 10/0,4-400 кВА 1 шт.</t>
    </r>
  </si>
</sst>
</file>

<file path=xl/styles.xml><?xml version="1.0" encoding="utf-8"?>
<styleSheet xmlns="http://schemas.openxmlformats.org/spreadsheetml/2006/main">
  <numFmts count="8">
    <numFmt numFmtId="43" formatCode="_-* #,##0.00\ _₽_-;\-* #,##0.00\ _₽_-;_-* &quot;-&quot;??\ _₽_-;_-@_-"/>
    <numFmt numFmtId="164" formatCode="_-* #,##0.00_р_._-;\-* #,##0.00_р_._-;_-* &quot;-&quot;??_р_._-;_-@_-"/>
    <numFmt numFmtId="165" formatCode="0.000"/>
    <numFmt numFmtId="166" formatCode="#,##0.000"/>
    <numFmt numFmtId="167" formatCode="#,##0_ ;\-#,##0\ "/>
    <numFmt numFmtId="168" formatCode="_-* #,##0.00\ _р_._-;\-* #,##0.00\ _р_._-;_-* &quot;-&quot;??\ _р_._-;_-@_-"/>
    <numFmt numFmtId="169" formatCode="#,##0.000_ ;\-#,##0.000\ "/>
    <numFmt numFmtId="170" formatCode="_-* #,##0.000\ _₽_-;\-* #,##0.000\ _₽_-;_-* &quot;-&quot;??\ _₽_-;_-@_-"/>
  </numFmts>
  <fonts count="4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4"/>
      <color rgb="FFC00000"/>
      <name val="Times New Roman"/>
      <family val="1"/>
      <charset val="204"/>
    </font>
    <font>
      <b/>
      <u/>
      <sz val="14"/>
      <color rgb="FFC00000"/>
      <name val="Times New Roman"/>
      <family val="1"/>
      <charset val="204"/>
    </font>
    <font>
      <sz val="12"/>
      <color rgb="FFC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color rgb="FFC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</fonts>
  <fills count="3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0FFCD"/>
        <bgColor indexed="64"/>
      </patternFill>
    </fill>
    <fill>
      <patternFill patternType="solid">
        <fgColor rgb="FFFDEFFF"/>
        <bgColor indexed="64"/>
      </patternFill>
    </fill>
    <fill>
      <patternFill patternType="solid">
        <fgColor theme="7" tint="0.79998168889431442"/>
        <bgColor indexed="26"/>
      </patternFill>
    </fill>
    <fill>
      <patternFill patternType="solid">
        <fgColor rgb="FFF0FFCD"/>
        <bgColor indexed="26"/>
      </patternFill>
    </fill>
    <fill>
      <patternFill patternType="solid">
        <fgColor rgb="FFFDEFFF"/>
        <bgColor indexed="26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9389629810485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79998168889431442"/>
        <bgColor indexed="26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3FDA9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582">
    <xf numFmtId="0" fontId="0" fillId="0" borderId="0"/>
    <xf numFmtId="0" fontId="2" fillId="0" borderId="0"/>
    <xf numFmtId="0" fontId="3" fillId="0" borderId="0"/>
    <xf numFmtId="0" fontId="2" fillId="0" borderId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15" borderId="0" applyNumberFormat="0" applyBorder="0" applyAlignment="0" applyProtection="0"/>
    <xf numFmtId="0" fontId="9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2" borderId="0" applyNumberFormat="0" applyBorder="0" applyAlignment="0" applyProtection="0"/>
    <xf numFmtId="0" fontId="11" fillId="0" borderId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0" borderId="0" applyNumberFormat="0" applyBorder="0" applyAlignment="0" applyProtection="0"/>
    <xf numFmtId="0" fontId="10" fillId="21" borderId="0" applyNumberFormat="0" applyBorder="0" applyAlignment="0" applyProtection="0"/>
    <xf numFmtId="0" fontId="10" fillId="26" borderId="0" applyNumberFormat="0" applyBorder="0" applyAlignment="0" applyProtection="0"/>
    <xf numFmtId="0" fontId="12" fillId="14" borderId="6" applyNumberFormat="0" applyAlignment="0" applyProtection="0"/>
    <xf numFmtId="0" fontId="13" fillId="27" borderId="7" applyNumberFormat="0" applyAlignment="0" applyProtection="0"/>
    <xf numFmtId="0" fontId="14" fillId="27" borderId="6" applyNumberFormat="0" applyAlignment="0" applyProtection="0"/>
    <xf numFmtId="0" fontId="15" fillId="0" borderId="8" applyNumberFormat="0" applyFill="0" applyAlignment="0" applyProtection="0"/>
    <xf numFmtId="0" fontId="16" fillId="0" borderId="9" applyNumberFormat="0" applyFill="0" applyAlignment="0" applyProtection="0"/>
    <xf numFmtId="0" fontId="17" fillId="0" borderId="10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11" applyNumberFormat="0" applyFill="0" applyAlignment="0" applyProtection="0"/>
    <xf numFmtId="0" fontId="19" fillId="28" borderId="12" applyNumberFormat="0" applyAlignment="0" applyProtection="0"/>
    <xf numFmtId="0" fontId="20" fillId="0" borderId="0" applyNumberFormat="0" applyFill="0" applyBorder="0" applyAlignment="0" applyProtection="0"/>
    <xf numFmtId="0" fontId="21" fillId="29" borderId="0" applyNumberFormat="0" applyBorder="0" applyAlignment="0" applyProtection="0"/>
    <xf numFmtId="0" fontId="2" fillId="0" borderId="0"/>
    <xf numFmtId="0" fontId="22" fillId="0" borderId="0"/>
    <xf numFmtId="0" fontId="23" fillId="0" borderId="0"/>
    <xf numFmtId="0" fontId="23" fillId="0" borderId="0"/>
    <xf numFmtId="0" fontId="2" fillId="0" borderId="0"/>
    <xf numFmtId="0" fontId="22" fillId="0" borderId="0"/>
    <xf numFmtId="0" fontId="2" fillId="0" borderId="0"/>
    <xf numFmtId="0" fontId="24" fillId="0" borderId="0"/>
    <xf numFmtId="0" fontId="2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5" fillId="10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30" borderId="13" applyNumberFormat="0" applyFont="0" applyAlignment="0" applyProtection="0"/>
    <xf numFmtId="9" fontId="2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7" fillId="0" borderId="14" applyNumberFormat="0" applyFill="0" applyAlignment="0" applyProtection="0"/>
    <xf numFmtId="0" fontId="28" fillId="0" borderId="0"/>
    <xf numFmtId="0" fontId="2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22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0" fillId="11" borderId="0" applyNumberFormat="0" applyBorder="0" applyAlignment="0" applyProtection="0"/>
  </cellStyleXfs>
  <cellXfs count="144">
    <xf numFmtId="0" fontId="0" fillId="0" borderId="0" xfId="0"/>
    <xf numFmtId="0" fontId="4" fillId="2" borderId="0" xfId="2" applyFont="1" applyFill="1" applyAlignment="1">
      <alignment vertical="center"/>
    </xf>
    <xf numFmtId="0" fontId="5" fillId="2" borderId="0" xfId="2" applyFont="1" applyFill="1" applyAlignment="1">
      <alignment vertical="center"/>
    </xf>
    <xf numFmtId="0" fontId="7" fillId="2" borderId="0" xfId="2" applyFont="1" applyFill="1" applyAlignment="1">
      <alignment vertical="center"/>
    </xf>
    <xf numFmtId="165" fontId="8" fillId="3" borderId="2" xfId="0" applyNumberFormat="1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8" fillId="5" borderId="2" xfId="0" applyNumberFormat="1" applyFont="1" applyFill="1" applyBorder="1" applyAlignment="1">
      <alignment horizontal="center" vertical="center" wrapText="1"/>
    </xf>
    <xf numFmtId="0" fontId="8" fillId="3" borderId="2" xfId="0" applyNumberFormat="1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165" fontId="8" fillId="6" borderId="2" xfId="3" applyNumberFormat="1" applyFont="1" applyFill="1" applyBorder="1" applyAlignment="1" applyProtection="1">
      <alignment horizontal="left" vertical="center" wrapText="1"/>
      <protection locked="0"/>
    </xf>
    <xf numFmtId="0" fontId="8" fillId="4" borderId="2" xfId="0" applyNumberFormat="1" applyFont="1" applyFill="1" applyBorder="1" applyAlignment="1">
      <alignment horizontal="center" vertical="center" wrapText="1"/>
    </xf>
    <xf numFmtId="165" fontId="8" fillId="7" borderId="2" xfId="3" applyNumberFormat="1" applyFont="1" applyFill="1" applyBorder="1" applyAlignment="1" applyProtection="1">
      <alignment horizontal="left" vertical="center" wrapText="1"/>
      <protection locked="0"/>
    </xf>
    <xf numFmtId="0" fontId="4" fillId="4" borderId="2" xfId="0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 applyProtection="1">
      <alignment horizontal="left" vertical="center" wrapText="1"/>
      <protection locked="0"/>
    </xf>
    <xf numFmtId="0" fontId="4" fillId="0" borderId="2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49" fontId="8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8" fillId="5" borderId="2" xfId="0" applyNumberFormat="1" applyFont="1" applyFill="1" applyBorder="1" applyAlignment="1">
      <alignment horizontal="center" vertical="center" wrapText="1"/>
    </xf>
    <xf numFmtId="165" fontId="8" fillId="8" borderId="2" xfId="3" applyNumberFormat="1" applyFont="1" applyFill="1" applyBorder="1" applyAlignment="1" applyProtection="1">
      <alignment horizontal="left" vertical="center" wrapText="1"/>
      <protection locked="0"/>
    </xf>
    <xf numFmtId="0" fontId="8" fillId="5" borderId="2" xfId="0" applyFont="1" applyFill="1" applyBorder="1" applyAlignment="1">
      <alignment horizontal="center" vertical="center" wrapText="1"/>
    </xf>
    <xf numFmtId="0" fontId="8" fillId="5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vertical="center" wrapText="1"/>
    </xf>
    <xf numFmtId="49" fontId="4" fillId="0" borderId="2" xfId="2" applyNumberFormat="1" applyFont="1" applyFill="1" applyBorder="1" applyAlignment="1">
      <alignment horizontal="center" vertical="center"/>
    </xf>
    <xf numFmtId="0" fontId="4" fillId="0" borderId="2" xfId="2" applyNumberFormat="1" applyFont="1" applyFill="1" applyBorder="1" applyAlignment="1">
      <alignment vertical="center" wrapText="1"/>
    </xf>
    <xf numFmtId="0" fontId="4" fillId="0" borderId="2" xfId="2" applyNumberFormat="1" applyFont="1" applyBorder="1" applyAlignment="1">
      <alignment horizontal="center" vertical="center"/>
    </xf>
    <xf numFmtId="0" fontId="8" fillId="31" borderId="2" xfId="0" applyNumberFormat="1" applyFont="1" applyFill="1" applyBorder="1" applyAlignment="1">
      <alignment horizontal="center" vertical="center" wrapText="1"/>
    </xf>
    <xf numFmtId="165" fontId="8" fillId="32" borderId="2" xfId="3" applyNumberFormat="1" applyFont="1" applyFill="1" applyBorder="1" applyAlignment="1" applyProtection="1">
      <alignment horizontal="left" vertical="center" wrapText="1"/>
      <protection locked="0"/>
    </xf>
    <xf numFmtId="0" fontId="8" fillId="31" borderId="2" xfId="0" applyFont="1" applyFill="1" applyBorder="1" applyAlignment="1">
      <alignment horizontal="center" vertical="center" wrapText="1"/>
    </xf>
    <xf numFmtId="0" fontId="8" fillId="33" borderId="2" xfId="0" applyNumberFormat="1" applyFont="1" applyFill="1" applyBorder="1" applyAlignment="1">
      <alignment horizontal="center" vertical="center" wrapText="1"/>
    </xf>
    <xf numFmtId="165" fontId="8" fillId="34" borderId="2" xfId="3" applyNumberFormat="1" applyFont="1" applyFill="1" applyBorder="1" applyAlignment="1" applyProtection="1">
      <alignment horizontal="left" vertical="center" wrapText="1"/>
      <protection locked="0"/>
    </xf>
    <xf numFmtId="0" fontId="8" fillId="33" borderId="2" xfId="0" applyFont="1" applyFill="1" applyBorder="1" applyAlignment="1">
      <alignment horizontal="center" vertical="center" wrapText="1"/>
    </xf>
    <xf numFmtId="49" fontId="4" fillId="35" borderId="2" xfId="2" applyNumberFormat="1" applyFont="1" applyFill="1" applyBorder="1" applyAlignment="1">
      <alignment horizontal="center" vertical="center"/>
    </xf>
    <xf numFmtId="0" fontId="4" fillId="35" borderId="2" xfId="2" applyNumberFormat="1" applyFont="1" applyFill="1" applyBorder="1" applyAlignment="1">
      <alignment vertical="center" wrapText="1"/>
    </xf>
    <xf numFmtId="0" fontId="4" fillId="35" borderId="2" xfId="2" applyNumberFormat="1" applyFont="1" applyFill="1" applyBorder="1" applyAlignment="1">
      <alignment horizontal="center" vertical="center"/>
    </xf>
    <xf numFmtId="165" fontId="4" fillId="0" borderId="2" xfId="3" applyNumberFormat="1" applyFont="1" applyFill="1" applyBorder="1" applyAlignment="1">
      <alignment horizontal="center" vertical="center" wrapText="1"/>
    </xf>
    <xf numFmtId="165" fontId="4" fillId="0" borderId="2" xfId="3" applyNumberFormat="1" applyFont="1" applyFill="1" applyBorder="1" applyAlignment="1">
      <alignment horizontal="left" vertical="center" wrapText="1"/>
    </xf>
    <xf numFmtId="49" fontId="4" fillId="36" borderId="2" xfId="2" applyNumberFormat="1" applyFont="1" applyFill="1" applyBorder="1" applyAlignment="1">
      <alignment horizontal="center" vertical="center"/>
    </xf>
    <xf numFmtId="0" fontId="4" fillId="36" borderId="2" xfId="2" applyNumberFormat="1" applyFont="1" applyFill="1" applyBorder="1" applyAlignment="1">
      <alignment vertical="center" wrapText="1"/>
    </xf>
    <xf numFmtId="0" fontId="4" fillId="36" borderId="2" xfId="2" applyNumberFormat="1" applyFont="1" applyFill="1" applyBorder="1" applyAlignment="1">
      <alignment horizontal="center" vertical="center"/>
    </xf>
    <xf numFmtId="165" fontId="4" fillId="0" borderId="2" xfId="0" applyNumberFormat="1" applyFont="1" applyFill="1" applyBorder="1" applyAlignment="1">
      <alignment horizontal="left" vertical="center" wrapText="1"/>
    </xf>
    <xf numFmtId="14" fontId="8" fillId="4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5" fontId="8" fillId="31" borderId="2" xfId="0" applyNumberFormat="1" applyFont="1" applyFill="1" applyBorder="1" applyAlignment="1">
      <alignment horizontal="center" vertical="center" wrapText="1"/>
    </xf>
    <xf numFmtId="165" fontId="8" fillId="33" borderId="2" xfId="0" applyNumberFormat="1" applyFont="1" applyFill="1" applyBorder="1" applyAlignment="1">
      <alignment horizontal="center" vertical="center" wrapText="1"/>
    </xf>
    <xf numFmtId="165" fontId="4" fillId="35" borderId="2" xfId="2" applyNumberFormat="1" applyFont="1" applyFill="1" applyBorder="1" applyAlignment="1">
      <alignment horizontal="center" vertical="center"/>
    </xf>
    <xf numFmtId="169" fontId="4" fillId="35" borderId="2" xfId="2" applyNumberFormat="1" applyFont="1" applyFill="1" applyBorder="1" applyAlignment="1">
      <alignment horizontal="center" vertical="center"/>
    </xf>
    <xf numFmtId="169" fontId="4" fillId="36" borderId="2" xfId="2" applyNumberFormat="1" applyFont="1" applyFill="1" applyBorder="1" applyAlignment="1">
      <alignment horizontal="center" vertical="center"/>
    </xf>
    <xf numFmtId="9" fontId="8" fillId="3" borderId="2" xfId="0" applyNumberFormat="1" applyFont="1" applyFill="1" applyBorder="1" applyAlignment="1">
      <alignment horizontal="center" vertical="center" wrapText="1"/>
    </xf>
    <xf numFmtId="9" fontId="8" fillId="4" borderId="2" xfId="0" applyNumberFormat="1" applyFont="1" applyFill="1" applyBorder="1" applyAlignment="1">
      <alignment horizontal="center" vertical="center" wrapText="1"/>
    </xf>
    <xf numFmtId="9" fontId="8" fillId="5" borderId="2" xfId="0" applyNumberFormat="1" applyFont="1" applyFill="1" applyBorder="1" applyAlignment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/>
    </xf>
    <xf numFmtId="9" fontId="8" fillId="31" borderId="2" xfId="0" applyNumberFormat="1" applyFont="1" applyFill="1" applyBorder="1" applyAlignment="1">
      <alignment horizontal="center" vertical="center" wrapText="1"/>
    </xf>
    <xf numFmtId="9" fontId="8" fillId="33" borderId="2" xfId="0" applyNumberFormat="1" applyFont="1" applyFill="1" applyBorder="1" applyAlignment="1">
      <alignment horizontal="center" vertical="center" wrapText="1"/>
    </xf>
    <xf numFmtId="165" fontId="4" fillId="0" borderId="2" xfId="2" applyNumberFormat="1" applyFont="1" applyBorder="1" applyAlignment="1">
      <alignment horizontal="center" vertical="center"/>
    </xf>
    <xf numFmtId="166" fontId="4" fillId="0" borderId="2" xfId="1" applyNumberFormat="1" applyFont="1" applyFill="1" applyBorder="1" applyAlignment="1">
      <alignment horizontal="center" vertical="center" wrapText="1"/>
    </xf>
    <xf numFmtId="9" fontId="4" fillId="0" borderId="2" xfId="1" applyNumberFormat="1" applyFont="1" applyFill="1" applyBorder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/>
    </xf>
    <xf numFmtId="0" fontId="4" fillId="2" borderId="0" xfId="1" applyFont="1" applyFill="1"/>
    <xf numFmtId="0" fontId="4" fillId="0" borderId="2" xfId="2" applyFont="1" applyFill="1" applyBorder="1" applyAlignment="1">
      <alignment horizontal="center" vertical="center"/>
    </xf>
    <xf numFmtId="0" fontId="5" fillId="2" borderId="0" xfId="1" applyFont="1" applyFill="1" applyAlignment="1">
      <alignment horizontal="right" vertical="center"/>
    </xf>
    <xf numFmtId="0" fontId="5" fillId="2" borderId="0" xfId="1" applyFont="1" applyFill="1" applyAlignment="1">
      <alignment horizontal="right"/>
    </xf>
    <xf numFmtId="0" fontId="5" fillId="0" borderId="0" xfId="1" applyFont="1" applyAlignment="1">
      <alignment horizontal="right"/>
    </xf>
    <xf numFmtId="0" fontId="5" fillId="2" borderId="0" xfId="1" applyFont="1" applyFill="1" applyBorder="1" applyAlignment="1"/>
    <xf numFmtId="0" fontId="4" fillId="2" borderId="0" xfId="1" applyFont="1" applyFill="1" applyBorder="1"/>
    <xf numFmtId="0" fontId="5" fillId="2" borderId="0" xfId="1" applyFont="1" applyFill="1" applyAlignment="1">
      <alignment wrapText="1"/>
    </xf>
    <xf numFmtId="0" fontId="5" fillId="2" borderId="0" xfId="1" applyFont="1" applyFill="1" applyBorder="1" applyAlignment="1">
      <alignment horizontal="center"/>
    </xf>
    <xf numFmtId="0" fontId="5" fillId="2" borderId="0" xfId="0" applyFont="1" applyFill="1" applyAlignment="1"/>
    <xf numFmtId="0" fontId="4" fillId="2" borderId="2" xfId="1" applyFont="1" applyFill="1" applyBorder="1" applyAlignment="1">
      <alignment horizontal="center" vertical="center" wrapText="1"/>
    </xf>
    <xf numFmtId="9" fontId="4" fillId="35" borderId="2" xfId="1" applyNumberFormat="1" applyFont="1" applyFill="1" applyBorder="1" applyAlignment="1">
      <alignment horizontal="center" vertical="center"/>
    </xf>
    <xf numFmtId="9" fontId="8" fillId="5" borderId="2" xfId="1" applyNumberFormat="1" applyFont="1" applyFill="1" applyBorder="1" applyAlignment="1">
      <alignment horizontal="center" vertical="center"/>
    </xf>
    <xf numFmtId="9" fontId="8" fillId="33" borderId="2" xfId="1" applyNumberFormat="1" applyFont="1" applyFill="1" applyBorder="1" applyAlignment="1">
      <alignment horizontal="center" vertical="center"/>
    </xf>
    <xf numFmtId="9" fontId="4" fillId="36" borderId="2" xfId="1" applyNumberFormat="1" applyFont="1" applyFill="1" applyBorder="1" applyAlignment="1">
      <alignment horizontal="center" vertical="center"/>
    </xf>
    <xf numFmtId="9" fontId="8" fillId="31" borderId="2" xfId="1" applyNumberFormat="1" applyFont="1" applyFill="1" applyBorder="1" applyAlignment="1">
      <alignment horizontal="center" vertical="center"/>
    </xf>
    <xf numFmtId="9" fontId="8" fillId="4" borderId="2" xfId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 wrapText="1"/>
    </xf>
    <xf numFmtId="165" fontId="4" fillId="0" borderId="2" xfId="2" applyNumberFormat="1" applyFont="1" applyFill="1" applyBorder="1" applyAlignment="1">
      <alignment horizontal="center" vertical="center"/>
    </xf>
    <xf numFmtId="165" fontId="35" fillId="3" borderId="2" xfId="0" applyNumberFormat="1" applyFont="1" applyFill="1" applyBorder="1" applyAlignment="1">
      <alignment horizontal="center" vertical="center" wrapText="1"/>
    </xf>
    <xf numFmtId="165" fontId="35" fillId="4" borderId="2" xfId="0" applyNumberFormat="1" applyFont="1" applyFill="1" applyBorder="1" applyAlignment="1">
      <alignment horizontal="center" vertical="center" wrapText="1"/>
    </xf>
    <xf numFmtId="165" fontId="35" fillId="5" borderId="2" xfId="0" applyNumberFormat="1" applyFont="1" applyFill="1" applyBorder="1" applyAlignment="1">
      <alignment horizontal="center" vertical="center" wrapText="1"/>
    </xf>
    <xf numFmtId="0" fontId="36" fillId="0" borderId="2" xfId="2" applyNumberFormat="1" applyFont="1" applyBorder="1" applyAlignment="1">
      <alignment horizontal="center" vertical="center"/>
    </xf>
    <xf numFmtId="165" fontId="35" fillId="31" borderId="2" xfId="0" applyNumberFormat="1" applyFont="1" applyFill="1" applyBorder="1" applyAlignment="1">
      <alignment horizontal="center" vertical="center" wrapText="1"/>
    </xf>
    <xf numFmtId="165" fontId="35" fillId="33" borderId="2" xfId="0" applyNumberFormat="1" applyFont="1" applyFill="1" applyBorder="1" applyAlignment="1">
      <alignment horizontal="center" vertical="center" wrapText="1"/>
    </xf>
    <xf numFmtId="0" fontId="36" fillId="35" borderId="2" xfId="2" applyNumberFormat="1" applyFont="1" applyFill="1" applyBorder="1" applyAlignment="1">
      <alignment horizontal="center" vertical="center"/>
    </xf>
    <xf numFmtId="170" fontId="37" fillId="2" borderId="2" xfId="0" applyNumberFormat="1" applyFont="1" applyFill="1" applyBorder="1" applyAlignment="1">
      <alignment horizontal="center" vertical="center" wrapText="1"/>
    </xf>
    <xf numFmtId="170" fontId="36" fillId="2" borderId="2" xfId="0" applyNumberFormat="1" applyFont="1" applyFill="1" applyBorder="1" applyAlignment="1">
      <alignment horizontal="center" vertical="center" wrapText="1"/>
    </xf>
    <xf numFmtId="0" fontId="36" fillId="36" borderId="2" xfId="2" applyNumberFormat="1" applyFont="1" applyFill="1" applyBorder="1" applyAlignment="1">
      <alignment horizontal="center" vertical="center"/>
    </xf>
    <xf numFmtId="0" fontId="35" fillId="4" borderId="2" xfId="0" applyFont="1" applyFill="1" applyBorder="1" applyAlignment="1">
      <alignment horizontal="center" vertical="center" wrapText="1"/>
    </xf>
    <xf numFmtId="165" fontId="36" fillId="2" borderId="2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9" fontId="4" fillId="0" borderId="3" xfId="3" applyNumberFormat="1" applyFont="1" applyFill="1" applyBorder="1" applyAlignment="1">
      <alignment horizontal="center" vertical="center" wrapText="1"/>
    </xf>
    <xf numFmtId="165" fontId="4" fillId="36" borderId="2" xfId="2" applyNumberFormat="1" applyFont="1" applyFill="1" applyBorder="1" applyAlignment="1">
      <alignment horizontal="center" vertical="center"/>
    </xf>
    <xf numFmtId="165" fontId="8" fillId="35" borderId="2" xfId="2" applyNumberFormat="1" applyFont="1" applyFill="1" applyBorder="1" applyAlignment="1">
      <alignment horizontal="center" vertical="center"/>
    </xf>
    <xf numFmtId="9" fontId="4" fillId="33" borderId="2" xfId="1" applyNumberFormat="1" applyFont="1" applyFill="1" applyBorder="1" applyAlignment="1">
      <alignment horizontal="center" vertical="center"/>
    </xf>
    <xf numFmtId="0" fontId="34" fillId="2" borderId="0" xfId="1" applyFont="1" applyFill="1"/>
    <xf numFmtId="0" fontId="33" fillId="2" borderId="0" xfId="1" applyFont="1" applyFill="1"/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/>
    </xf>
    <xf numFmtId="165" fontId="4" fillId="0" borderId="5" xfId="0" applyNumberFormat="1" applyFont="1" applyFill="1" applyBorder="1" applyAlignment="1">
      <alignment horizontal="center" vertical="center"/>
    </xf>
    <xf numFmtId="165" fontId="4" fillId="0" borderId="3" xfId="3" applyNumberFormat="1" applyFont="1" applyFill="1" applyBorder="1" applyAlignment="1">
      <alignment horizontal="center" vertical="center" wrapText="1"/>
    </xf>
    <xf numFmtId="165" fontId="4" fillId="0" borderId="5" xfId="3" applyNumberFormat="1" applyFont="1" applyFill="1" applyBorder="1" applyAlignment="1">
      <alignment horizontal="center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166" fontId="4" fillId="0" borderId="5" xfId="1" applyNumberFormat="1" applyFont="1" applyFill="1" applyBorder="1" applyAlignment="1">
      <alignment horizontal="center" vertical="center" wrapText="1"/>
    </xf>
    <xf numFmtId="9" fontId="4" fillId="0" borderId="3" xfId="1" applyNumberFormat="1" applyFont="1" applyFill="1" applyBorder="1" applyAlignment="1">
      <alignment horizontal="center" vertical="center"/>
    </xf>
    <xf numFmtId="9" fontId="4" fillId="0" borderId="5" xfId="1" applyNumberFormat="1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textRotation="90" wrapText="1"/>
    </xf>
    <xf numFmtId="170" fontId="36" fillId="2" borderId="3" xfId="0" applyNumberFormat="1" applyFont="1" applyFill="1" applyBorder="1" applyAlignment="1">
      <alignment horizontal="center" vertical="center" wrapText="1"/>
    </xf>
    <xf numFmtId="170" fontId="36" fillId="2" borderId="5" xfId="0" applyNumberFormat="1" applyFont="1" applyFill="1" applyBorder="1" applyAlignment="1">
      <alignment horizontal="center" vertical="center" wrapText="1"/>
    </xf>
    <xf numFmtId="0" fontId="8" fillId="2" borderId="2" xfId="1" applyFont="1" applyFill="1" applyBorder="1" applyAlignment="1">
      <alignment horizontal="center" vertical="center" textRotation="90" wrapText="1"/>
    </xf>
    <xf numFmtId="0" fontId="4" fillId="2" borderId="2" xfId="1" applyFont="1" applyFill="1" applyBorder="1" applyAlignment="1">
      <alignment horizontal="center" vertical="center" wrapText="1"/>
    </xf>
    <xf numFmtId="0" fontId="4" fillId="2" borderId="2" xfId="1" applyFont="1" applyFill="1" applyBorder="1" applyAlignment="1">
      <alignment horizontal="center" vertical="center" textRotation="90" wrapText="1"/>
    </xf>
    <xf numFmtId="0" fontId="33" fillId="2" borderId="3" xfId="1" applyFont="1" applyFill="1" applyBorder="1" applyAlignment="1">
      <alignment horizontal="center" vertical="center" textRotation="90" wrapText="1"/>
    </xf>
    <xf numFmtId="0" fontId="33" fillId="2" borderId="5" xfId="1" applyFont="1" applyFill="1" applyBorder="1" applyAlignment="1">
      <alignment horizontal="center" vertical="center" textRotation="90" wrapText="1"/>
    </xf>
    <xf numFmtId="0" fontId="4" fillId="2" borderId="3" xfId="1" applyFont="1" applyFill="1" applyBorder="1" applyAlignment="1">
      <alignment horizontal="center" vertical="center" textRotation="90" wrapText="1"/>
    </xf>
    <xf numFmtId="0" fontId="4" fillId="2" borderId="5" xfId="1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31" fillId="2" borderId="0" xfId="2" applyFont="1" applyFill="1" applyAlignment="1">
      <alignment horizontal="center" vertical="center"/>
    </xf>
    <xf numFmtId="0" fontId="4" fillId="2" borderId="0" xfId="2" applyFont="1" applyFill="1" applyAlignment="1">
      <alignment horizontal="center" vertical="center"/>
    </xf>
    <xf numFmtId="0" fontId="4" fillId="2" borderId="1" xfId="1" applyFont="1" applyFill="1" applyBorder="1" applyAlignment="1">
      <alignment horizontal="center"/>
    </xf>
    <xf numFmtId="0" fontId="4" fillId="2" borderId="3" xfId="1" applyFont="1" applyFill="1" applyBorder="1" applyAlignment="1">
      <alignment horizontal="center" vertical="center" wrapText="1"/>
    </xf>
    <xf numFmtId="0" fontId="4" fillId="2" borderId="4" xfId="1" applyFont="1" applyFill="1" applyBorder="1" applyAlignment="1">
      <alignment horizontal="center" vertical="center" wrapText="1"/>
    </xf>
    <xf numFmtId="0" fontId="4" fillId="2" borderId="5" xfId="1" applyFont="1" applyFill="1" applyBorder="1" applyAlignment="1">
      <alignment horizontal="center" vertical="center" wrapText="1"/>
    </xf>
    <xf numFmtId="0" fontId="40" fillId="2" borderId="2" xfId="1" applyFont="1" applyFill="1" applyBorder="1" applyAlignment="1">
      <alignment horizontal="center" vertical="center" wrapText="1"/>
    </xf>
    <xf numFmtId="0" fontId="8" fillId="2" borderId="3" xfId="1" applyFont="1" applyFill="1" applyBorder="1" applyAlignment="1">
      <alignment horizontal="center" vertical="center" textRotation="90" wrapText="1"/>
    </xf>
    <xf numFmtId="0" fontId="8" fillId="2" borderId="5" xfId="1" applyFont="1" applyFill="1" applyBorder="1" applyAlignment="1">
      <alignment horizontal="center" vertical="center" textRotation="90" wrapText="1"/>
    </xf>
    <xf numFmtId="0" fontId="4" fillId="2" borderId="0" xfId="1" applyFont="1" applyFill="1" applyAlignment="1">
      <alignment horizontal="center"/>
    </xf>
    <xf numFmtId="0" fontId="5" fillId="2" borderId="0" xfId="1" applyFont="1" applyFill="1" applyBorder="1" applyAlignment="1">
      <alignment horizontal="center"/>
    </xf>
    <xf numFmtId="0" fontId="38" fillId="2" borderId="0" xfId="1" applyFont="1" applyFill="1" applyAlignment="1">
      <alignment horizontal="center" wrapText="1"/>
    </xf>
    <xf numFmtId="0" fontId="39" fillId="2" borderId="0" xfId="1" applyFont="1" applyFill="1" applyAlignment="1">
      <alignment horizontal="center" wrapText="1"/>
    </xf>
    <xf numFmtId="0" fontId="5" fillId="2" borderId="0" xfId="1" applyFont="1" applyFill="1" applyAlignment="1">
      <alignment horizontal="center" wrapText="1"/>
    </xf>
    <xf numFmtId="0" fontId="5" fillId="2" borderId="0" xfId="0" applyFont="1" applyFill="1" applyAlignment="1">
      <alignment horizontal="center"/>
    </xf>
    <xf numFmtId="165" fontId="8" fillId="36" borderId="3" xfId="0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center" vertical="center"/>
    </xf>
    <xf numFmtId="49" fontId="8" fillId="0" borderId="2" xfId="2" applyNumberFormat="1" applyFont="1" applyFill="1" applyBorder="1" applyAlignment="1">
      <alignment horizontal="left" vertical="center" wrapText="1"/>
    </xf>
    <xf numFmtId="165" fontId="4" fillId="37" borderId="3" xfId="0" applyNumberFormat="1" applyFont="1" applyFill="1" applyBorder="1" applyAlignment="1">
      <alignment horizontal="center" vertical="center"/>
    </xf>
  </cellXfs>
  <cellStyles count="582">
    <cellStyle name="20% - Акцент1 2" xfId="4"/>
    <cellStyle name="20% - Акцент2 2" xfId="5"/>
    <cellStyle name="20% - Акцент3 2" xfId="6"/>
    <cellStyle name="20% - Акцент4 2" xfId="7"/>
    <cellStyle name="20% - Акцент5 2" xfId="8"/>
    <cellStyle name="20% - Акцент6 2" xfId="9"/>
    <cellStyle name="40% - Акцент1 2" xfId="10"/>
    <cellStyle name="40% - Акцент2 2" xfId="11"/>
    <cellStyle name="40% - Акцент3 2" xfId="12"/>
    <cellStyle name="40% - Акцент4 2" xfId="13"/>
    <cellStyle name="40% - Акцент5 2" xfId="14"/>
    <cellStyle name="40% - Акцент6 2" xfId="15"/>
    <cellStyle name="60% - Акцент1 2" xfId="16"/>
    <cellStyle name="60% - Акцент2 2" xfId="17"/>
    <cellStyle name="60% - Акцент3 2" xfId="18"/>
    <cellStyle name="60% - Акцент4 2" xfId="19"/>
    <cellStyle name="60% - Акцент5 2" xfId="20"/>
    <cellStyle name="60% - Акцент6 2" xfId="21"/>
    <cellStyle name="Normal 2" xfId="22"/>
    <cellStyle name="TableStyleLight1" xfId="3"/>
    <cellStyle name="Акцент1 2" xfId="23"/>
    <cellStyle name="Акцент2 2" xfId="24"/>
    <cellStyle name="Акцент3 2" xfId="25"/>
    <cellStyle name="Акцент4 2" xfId="26"/>
    <cellStyle name="Акцент5 2" xfId="27"/>
    <cellStyle name="Акцент6 2" xfId="28"/>
    <cellStyle name="Ввод  2" xfId="29"/>
    <cellStyle name="Вывод 2" xfId="30"/>
    <cellStyle name="Вычисление 2" xfId="31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Контрольная ячейка 2" xfId="37"/>
    <cellStyle name="Название 2" xfId="38"/>
    <cellStyle name="Нейтральный 2" xfId="39"/>
    <cellStyle name="Обычный" xfId="0" builtinId="0"/>
    <cellStyle name="Обычный 10" xfId="40"/>
    <cellStyle name="Обычный 12 2" xfId="41"/>
    <cellStyle name="Обычный 2" xfId="42"/>
    <cellStyle name="Обычный 2 26 2" xfId="43"/>
    <cellStyle name="Обычный 3" xfId="1"/>
    <cellStyle name="Обычный 3 2" xfId="44"/>
    <cellStyle name="Обычный 3 2 2 2" xfId="45"/>
    <cellStyle name="Обычный 3 21" xfId="46"/>
    <cellStyle name="Обычный 4" xfId="47"/>
    <cellStyle name="Обычный 4 2" xfId="48"/>
    <cellStyle name="Обычный 5" xfId="49"/>
    <cellStyle name="Обычный 6" xfId="50"/>
    <cellStyle name="Обычный 6 10" xfId="51"/>
    <cellStyle name="Обычный 6 11" xfId="52"/>
    <cellStyle name="Обычный 6 2" xfId="53"/>
    <cellStyle name="Обычный 6 2 10" xfId="54"/>
    <cellStyle name="Обычный 6 2 11" xfId="55"/>
    <cellStyle name="Обычный 6 2 12" xfId="56"/>
    <cellStyle name="Обычный 6 2 2" xfId="57"/>
    <cellStyle name="Обычный 6 2 2 10" xfId="58"/>
    <cellStyle name="Обычный 6 2 2 11" xfId="59"/>
    <cellStyle name="Обычный 6 2 2 2" xfId="60"/>
    <cellStyle name="Обычный 6 2 2 2 2" xfId="61"/>
    <cellStyle name="Обычный 6 2 2 2 2 2" xfId="62"/>
    <cellStyle name="Обычный 6 2 2 2 2 2 2" xfId="63"/>
    <cellStyle name="Обычный 6 2 2 2 2 2 2 2" xfId="64"/>
    <cellStyle name="Обычный 6 2 2 2 2 2 2 3" xfId="65"/>
    <cellStyle name="Обычный 6 2 2 2 2 2 3" xfId="66"/>
    <cellStyle name="Обычный 6 2 2 2 2 2 3 2" xfId="67"/>
    <cellStyle name="Обычный 6 2 2 2 2 2 3 3" xfId="68"/>
    <cellStyle name="Обычный 6 2 2 2 2 2 4" xfId="69"/>
    <cellStyle name="Обычный 6 2 2 2 2 2 5" xfId="70"/>
    <cellStyle name="Обычный 6 2 2 2 2 3" xfId="71"/>
    <cellStyle name="Обычный 6 2 2 2 2 3 2" xfId="72"/>
    <cellStyle name="Обычный 6 2 2 2 2 3 3" xfId="73"/>
    <cellStyle name="Обычный 6 2 2 2 2 4" xfId="74"/>
    <cellStyle name="Обычный 6 2 2 2 2 4 2" xfId="75"/>
    <cellStyle name="Обычный 6 2 2 2 2 4 3" xfId="76"/>
    <cellStyle name="Обычный 6 2 2 2 2 5" xfId="77"/>
    <cellStyle name="Обычный 6 2 2 2 2 6" xfId="78"/>
    <cellStyle name="Обычный 6 2 2 2 3" xfId="79"/>
    <cellStyle name="Обычный 6 2 2 2 3 2" xfId="80"/>
    <cellStyle name="Обычный 6 2 2 2 3 2 2" xfId="81"/>
    <cellStyle name="Обычный 6 2 2 2 3 2 3" xfId="82"/>
    <cellStyle name="Обычный 6 2 2 2 3 3" xfId="83"/>
    <cellStyle name="Обычный 6 2 2 2 3 3 2" xfId="84"/>
    <cellStyle name="Обычный 6 2 2 2 3 3 3" xfId="85"/>
    <cellStyle name="Обычный 6 2 2 2 3 4" xfId="86"/>
    <cellStyle name="Обычный 6 2 2 2 3 5" xfId="87"/>
    <cellStyle name="Обычный 6 2 2 2 4" xfId="88"/>
    <cellStyle name="Обычный 6 2 2 2 4 2" xfId="89"/>
    <cellStyle name="Обычный 6 2 2 2 4 3" xfId="90"/>
    <cellStyle name="Обычный 6 2 2 2 5" xfId="91"/>
    <cellStyle name="Обычный 6 2 2 2 5 2" xfId="92"/>
    <cellStyle name="Обычный 6 2 2 2 5 3" xfId="93"/>
    <cellStyle name="Обычный 6 2 2 2 6" xfId="94"/>
    <cellStyle name="Обычный 6 2 2 2 7" xfId="95"/>
    <cellStyle name="Обычный 6 2 2 3" xfId="96"/>
    <cellStyle name="Обычный 6 2 2 3 2" xfId="97"/>
    <cellStyle name="Обычный 6 2 2 3 2 2" xfId="98"/>
    <cellStyle name="Обычный 6 2 2 3 2 2 2" xfId="99"/>
    <cellStyle name="Обычный 6 2 2 3 2 2 3" xfId="100"/>
    <cellStyle name="Обычный 6 2 2 3 2 3" xfId="101"/>
    <cellStyle name="Обычный 6 2 2 3 2 3 2" xfId="102"/>
    <cellStyle name="Обычный 6 2 2 3 2 3 3" xfId="103"/>
    <cellStyle name="Обычный 6 2 2 3 2 4" xfId="104"/>
    <cellStyle name="Обычный 6 2 2 3 2 5" xfId="105"/>
    <cellStyle name="Обычный 6 2 2 3 3" xfId="106"/>
    <cellStyle name="Обычный 6 2 2 3 3 2" xfId="107"/>
    <cellStyle name="Обычный 6 2 2 3 3 3" xfId="108"/>
    <cellStyle name="Обычный 6 2 2 3 4" xfId="109"/>
    <cellStyle name="Обычный 6 2 2 3 4 2" xfId="110"/>
    <cellStyle name="Обычный 6 2 2 3 4 3" xfId="111"/>
    <cellStyle name="Обычный 6 2 2 3 5" xfId="112"/>
    <cellStyle name="Обычный 6 2 2 3 6" xfId="113"/>
    <cellStyle name="Обычный 6 2 2 4" xfId="114"/>
    <cellStyle name="Обычный 6 2 2 4 2" xfId="115"/>
    <cellStyle name="Обычный 6 2 2 4 2 2" xfId="116"/>
    <cellStyle name="Обычный 6 2 2 4 2 2 2" xfId="117"/>
    <cellStyle name="Обычный 6 2 2 4 2 2 3" xfId="118"/>
    <cellStyle name="Обычный 6 2 2 4 2 3" xfId="119"/>
    <cellStyle name="Обычный 6 2 2 4 2 3 2" xfId="120"/>
    <cellStyle name="Обычный 6 2 2 4 2 3 3" xfId="121"/>
    <cellStyle name="Обычный 6 2 2 4 2 4" xfId="122"/>
    <cellStyle name="Обычный 6 2 2 4 2 5" xfId="123"/>
    <cellStyle name="Обычный 6 2 2 4 3" xfId="124"/>
    <cellStyle name="Обычный 6 2 2 4 3 2" xfId="125"/>
    <cellStyle name="Обычный 6 2 2 4 3 3" xfId="126"/>
    <cellStyle name="Обычный 6 2 2 4 4" xfId="127"/>
    <cellStyle name="Обычный 6 2 2 4 4 2" xfId="128"/>
    <cellStyle name="Обычный 6 2 2 4 4 3" xfId="129"/>
    <cellStyle name="Обычный 6 2 2 4 5" xfId="130"/>
    <cellStyle name="Обычный 6 2 2 4 6" xfId="131"/>
    <cellStyle name="Обычный 6 2 2 5" xfId="132"/>
    <cellStyle name="Обычный 6 2 2 5 2" xfId="133"/>
    <cellStyle name="Обычный 6 2 2 5 2 2" xfId="134"/>
    <cellStyle name="Обычный 6 2 2 5 2 3" xfId="135"/>
    <cellStyle name="Обычный 6 2 2 5 3" xfId="136"/>
    <cellStyle name="Обычный 6 2 2 5 3 2" xfId="137"/>
    <cellStyle name="Обычный 6 2 2 5 3 3" xfId="138"/>
    <cellStyle name="Обычный 6 2 2 5 4" xfId="139"/>
    <cellStyle name="Обычный 6 2 2 5 5" xfId="140"/>
    <cellStyle name="Обычный 6 2 2 6" xfId="141"/>
    <cellStyle name="Обычный 6 2 2 6 2" xfId="142"/>
    <cellStyle name="Обычный 6 2 2 6 3" xfId="143"/>
    <cellStyle name="Обычный 6 2 2 7" xfId="144"/>
    <cellStyle name="Обычный 6 2 2 7 2" xfId="145"/>
    <cellStyle name="Обычный 6 2 2 7 3" xfId="146"/>
    <cellStyle name="Обычный 6 2 2 8" xfId="147"/>
    <cellStyle name="Обычный 6 2 2 8 2" xfId="148"/>
    <cellStyle name="Обычный 6 2 2 8 3" xfId="149"/>
    <cellStyle name="Обычный 6 2 2 9" xfId="150"/>
    <cellStyle name="Обычный 6 2 3" xfId="151"/>
    <cellStyle name="Обычный 6 2 3 10" xfId="152"/>
    <cellStyle name="Обычный 6 2 3 11" xfId="153"/>
    <cellStyle name="Обычный 6 2 3 2" xfId="154"/>
    <cellStyle name="Обычный 6 2 3 2 2" xfId="155"/>
    <cellStyle name="Обычный 6 2 3 2 2 2" xfId="156"/>
    <cellStyle name="Обычный 6 2 3 2 2 2 2" xfId="157"/>
    <cellStyle name="Обычный 6 2 3 2 2 2 2 2" xfId="158"/>
    <cellStyle name="Обычный 6 2 3 2 2 2 2 3" xfId="159"/>
    <cellStyle name="Обычный 6 2 3 2 2 2 3" xfId="160"/>
    <cellStyle name="Обычный 6 2 3 2 2 2 3 2" xfId="161"/>
    <cellStyle name="Обычный 6 2 3 2 2 2 3 3" xfId="162"/>
    <cellStyle name="Обычный 6 2 3 2 2 2 4" xfId="163"/>
    <cellStyle name="Обычный 6 2 3 2 2 2 5" xfId="164"/>
    <cellStyle name="Обычный 6 2 3 2 2 3" xfId="165"/>
    <cellStyle name="Обычный 6 2 3 2 2 3 2" xfId="166"/>
    <cellStyle name="Обычный 6 2 3 2 2 3 3" xfId="167"/>
    <cellStyle name="Обычный 6 2 3 2 2 4" xfId="168"/>
    <cellStyle name="Обычный 6 2 3 2 2 4 2" xfId="169"/>
    <cellStyle name="Обычный 6 2 3 2 2 4 3" xfId="170"/>
    <cellStyle name="Обычный 6 2 3 2 2 5" xfId="171"/>
    <cellStyle name="Обычный 6 2 3 2 2 6" xfId="172"/>
    <cellStyle name="Обычный 6 2 3 2 3" xfId="173"/>
    <cellStyle name="Обычный 6 2 3 2 3 2" xfId="174"/>
    <cellStyle name="Обычный 6 2 3 2 3 2 2" xfId="175"/>
    <cellStyle name="Обычный 6 2 3 2 3 2 3" xfId="176"/>
    <cellStyle name="Обычный 6 2 3 2 3 3" xfId="177"/>
    <cellStyle name="Обычный 6 2 3 2 3 3 2" xfId="178"/>
    <cellStyle name="Обычный 6 2 3 2 3 3 3" xfId="179"/>
    <cellStyle name="Обычный 6 2 3 2 3 4" xfId="180"/>
    <cellStyle name="Обычный 6 2 3 2 3 5" xfId="181"/>
    <cellStyle name="Обычный 6 2 3 2 4" xfId="182"/>
    <cellStyle name="Обычный 6 2 3 2 4 2" xfId="183"/>
    <cellStyle name="Обычный 6 2 3 2 4 3" xfId="184"/>
    <cellStyle name="Обычный 6 2 3 2 5" xfId="185"/>
    <cellStyle name="Обычный 6 2 3 2 5 2" xfId="186"/>
    <cellStyle name="Обычный 6 2 3 2 5 3" xfId="187"/>
    <cellStyle name="Обычный 6 2 3 2 6" xfId="188"/>
    <cellStyle name="Обычный 6 2 3 2 7" xfId="189"/>
    <cellStyle name="Обычный 6 2 3 3" xfId="190"/>
    <cellStyle name="Обычный 6 2 3 3 2" xfId="191"/>
    <cellStyle name="Обычный 6 2 3 3 2 2" xfId="192"/>
    <cellStyle name="Обычный 6 2 3 3 2 2 2" xfId="193"/>
    <cellStyle name="Обычный 6 2 3 3 2 2 3" xfId="194"/>
    <cellStyle name="Обычный 6 2 3 3 2 3" xfId="195"/>
    <cellStyle name="Обычный 6 2 3 3 2 3 2" xfId="196"/>
    <cellStyle name="Обычный 6 2 3 3 2 3 3" xfId="197"/>
    <cellStyle name="Обычный 6 2 3 3 2 4" xfId="198"/>
    <cellStyle name="Обычный 6 2 3 3 2 5" xfId="199"/>
    <cellStyle name="Обычный 6 2 3 3 3" xfId="200"/>
    <cellStyle name="Обычный 6 2 3 3 3 2" xfId="201"/>
    <cellStyle name="Обычный 6 2 3 3 3 3" xfId="202"/>
    <cellStyle name="Обычный 6 2 3 3 4" xfId="203"/>
    <cellStyle name="Обычный 6 2 3 3 4 2" xfId="204"/>
    <cellStyle name="Обычный 6 2 3 3 4 3" xfId="205"/>
    <cellStyle name="Обычный 6 2 3 3 5" xfId="206"/>
    <cellStyle name="Обычный 6 2 3 3 6" xfId="207"/>
    <cellStyle name="Обычный 6 2 3 4" xfId="208"/>
    <cellStyle name="Обычный 6 2 3 4 2" xfId="209"/>
    <cellStyle name="Обычный 6 2 3 4 2 2" xfId="210"/>
    <cellStyle name="Обычный 6 2 3 4 2 2 2" xfId="211"/>
    <cellStyle name="Обычный 6 2 3 4 2 2 3" xfId="212"/>
    <cellStyle name="Обычный 6 2 3 4 2 3" xfId="213"/>
    <cellStyle name="Обычный 6 2 3 4 2 3 2" xfId="214"/>
    <cellStyle name="Обычный 6 2 3 4 2 3 3" xfId="215"/>
    <cellStyle name="Обычный 6 2 3 4 2 4" xfId="216"/>
    <cellStyle name="Обычный 6 2 3 4 2 5" xfId="217"/>
    <cellStyle name="Обычный 6 2 3 4 3" xfId="218"/>
    <cellStyle name="Обычный 6 2 3 4 3 2" xfId="219"/>
    <cellStyle name="Обычный 6 2 3 4 3 3" xfId="220"/>
    <cellStyle name="Обычный 6 2 3 4 4" xfId="221"/>
    <cellStyle name="Обычный 6 2 3 4 4 2" xfId="222"/>
    <cellStyle name="Обычный 6 2 3 4 4 3" xfId="223"/>
    <cellStyle name="Обычный 6 2 3 4 5" xfId="224"/>
    <cellStyle name="Обычный 6 2 3 4 6" xfId="225"/>
    <cellStyle name="Обычный 6 2 3 5" xfId="226"/>
    <cellStyle name="Обычный 6 2 3 5 2" xfId="227"/>
    <cellStyle name="Обычный 6 2 3 5 2 2" xfId="228"/>
    <cellStyle name="Обычный 6 2 3 5 2 3" xfId="229"/>
    <cellStyle name="Обычный 6 2 3 5 3" xfId="230"/>
    <cellStyle name="Обычный 6 2 3 5 3 2" xfId="231"/>
    <cellStyle name="Обычный 6 2 3 5 3 3" xfId="232"/>
    <cellStyle name="Обычный 6 2 3 5 4" xfId="233"/>
    <cellStyle name="Обычный 6 2 3 5 5" xfId="234"/>
    <cellStyle name="Обычный 6 2 3 6" xfId="235"/>
    <cellStyle name="Обычный 6 2 3 6 2" xfId="236"/>
    <cellStyle name="Обычный 6 2 3 6 3" xfId="237"/>
    <cellStyle name="Обычный 6 2 3 7" xfId="238"/>
    <cellStyle name="Обычный 6 2 3 7 2" xfId="239"/>
    <cellStyle name="Обычный 6 2 3 7 3" xfId="240"/>
    <cellStyle name="Обычный 6 2 3 8" xfId="241"/>
    <cellStyle name="Обычный 6 2 3 8 2" xfId="242"/>
    <cellStyle name="Обычный 6 2 3 8 3" xfId="243"/>
    <cellStyle name="Обычный 6 2 3 9" xfId="244"/>
    <cellStyle name="Обычный 6 2 4" xfId="245"/>
    <cellStyle name="Обычный 6 2 4 2" xfId="246"/>
    <cellStyle name="Обычный 6 2 4 2 2" xfId="247"/>
    <cellStyle name="Обычный 6 2 4 2 2 2" xfId="248"/>
    <cellStyle name="Обычный 6 2 4 2 2 3" xfId="249"/>
    <cellStyle name="Обычный 6 2 4 2 3" xfId="250"/>
    <cellStyle name="Обычный 6 2 4 2 3 2" xfId="251"/>
    <cellStyle name="Обычный 6 2 4 2 3 3" xfId="252"/>
    <cellStyle name="Обычный 6 2 4 2 4" xfId="253"/>
    <cellStyle name="Обычный 6 2 4 2 5" xfId="254"/>
    <cellStyle name="Обычный 6 2 4 3" xfId="255"/>
    <cellStyle name="Обычный 6 2 4 3 2" xfId="256"/>
    <cellStyle name="Обычный 6 2 4 3 3" xfId="257"/>
    <cellStyle name="Обычный 6 2 4 4" xfId="258"/>
    <cellStyle name="Обычный 6 2 4 4 2" xfId="259"/>
    <cellStyle name="Обычный 6 2 4 4 3" xfId="260"/>
    <cellStyle name="Обычный 6 2 4 5" xfId="261"/>
    <cellStyle name="Обычный 6 2 4 6" xfId="262"/>
    <cellStyle name="Обычный 6 2 5" xfId="263"/>
    <cellStyle name="Обычный 6 2 5 2" xfId="264"/>
    <cellStyle name="Обычный 6 2 5 2 2" xfId="265"/>
    <cellStyle name="Обычный 6 2 5 2 2 2" xfId="266"/>
    <cellStyle name="Обычный 6 2 5 2 2 3" xfId="267"/>
    <cellStyle name="Обычный 6 2 5 2 3" xfId="268"/>
    <cellStyle name="Обычный 6 2 5 2 3 2" xfId="269"/>
    <cellStyle name="Обычный 6 2 5 2 3 3" xfId="270"/>
    <cellStyle name="Обычный 6 2 5 2 4" xfId="271"/>
    <cellStyle name="Обычный 6 2 5 2 5" xfId="272"/>
    <cellStyle name="Обычный 6 2 5 3" xfId="273"/>
    <cellStyle name="Обычный 6 2 5 3 2" xfId="274"/>
    <cellStyle name="Обычный 6 2 5 3 3" xfId="275"/>
    <cellStyle name="Обычный 6 2 5 4" xfId="276"/>
    <cellStyle name="Обычный 6 2 5 4 2" xfId="277"/>
    <cellStyle name="Обычный 6 2 5 4 3" xfId="278"/>
    <cellStyle name="Обычный 6 2 5 5" xfId="279"/>
    <cellStyle name="Обычный 6 2 5 6" xfId="280"/>
    <cellStyle name="Обычный 6 2 6" xfId="281"/>
    <cellStyle name="Обычный 6 2 6 2" xfId="282"/>
    <cellStyle name="Обычный 6 2 6 2 2" xfId="283"/>
    <cellStyle name="Обычный 6 2 6 2 3" xfId="284"/>
    <cellStyle name="Обычный 6 2 6 3" xfId="285"/>
    <cellStyle name="Обычный 6 2 6 3 2" xfId="286"/>
    <cellStyle name="Обычный 6 2 6 3 3" xfId="287"/>
    <cellStyle name="Обычный 6 2 6 4" xfId="288"/>
    <cellStyle name="Обычный 6 2 6 5" xfId="289"/>
    <cellStyle name="Обычный 6 2 7" xfId="290"/>
    <cellStyle name="Обычный 6 2 7 2" xfId="291"/>
    <cellStyle name="Обычный 6 2 7 3" xfId="292"/>
    <cellStyle name="Обычный 6 2 8" xfId="293"/>
    <cellStyle name="Обычный 6 2 8 2" xfId="294"/>
    <cellStyle name="Обычный 6 2 8 3" xfId="295"/>
    <cellStyle name="Обычный 6 2 9" xfId="296"/>
    <cellStyle name="Обычный 6 2 9 2" xfId="297"/>
    <cellStyle name="Обычный 6 2 9 3" xfId="298"/>
    <cellStyle name="Обычный 6 3" xfId="299"/>
    <cellStyle name="Обычный 6 3 2" xfId="300"/>
    <cellStyle name="Обычный 6 3 2 2" xfId="301"/>
    <cellStyle name="Обычный 6 3 2 2 2" xfId="302"/>
    <cellStyle name="Обычный 6 3 2 2 3" xfId="303"/>
    <cellStyle name="Обычный 6 3 2 3" xfId="304"/>
    <cellStyle name="Обычный 6 3 2 3 2" xfId="305"/>
    <cellStyle name="Обычный 6 3 2 3 3" xfId="306"/>
    <cellStyle name="Обычный 6 3 2 4" xfId="307"/>
    <cellStyle name="Обычный 6 3 2 5" xfId="308"/>
    <cellStyle name="Обычный 6 3 3" xfId="309"/>
    <cellStyle name="Обычный 6 3 3 2" xfId="310"/>
    <cellStyle name="Обычный 6 3 3 3" xfId="311"/>
    <cellStyle name="Обычный 6 3 4" xfId="312"/>
    <cellStyle name="Обычный 6 3 4 2" xfId="313"/>
    <cellStyle name="Обычный 6 3 4 3" xfId="314"/>
    <cellStyle name="Обычный 6 3 5" xfId="315"/>
    <cellStyle name="Обычный 6 3 6" xfId="316"/>
    <cellStyle name="Обычный 6 4" xfId="317"/>
    <cellStyle name="Обычный 6 4 2" xfId="318"/>
    <cellStyle name="Обычный 6 4 2 2" xfId="319"/>
    <cellStyle name="Обычный 6 4 2 2 2" xfId="320"/>
    <cellStyle name="Обычный 6 4 2 2 3" xfId="321"/>
    <cellStyle name="Обычный 6 4 2 3" xfId="322"/>
    <cellStyle name="Обычный 6 4 2 3 2" xfId="323"/>
    <cellStyle name="Обычный 6 4 2 3 3" xfId="324"/>
    <cellStyle name="Обычный 6 4 2 4" xfId="325"/>
    <cellStyle name="Обычный 6 4 2 5" xfId="326"/>
    <cellStyle name="Обычный 6 4 3" xfId="327"/>
    <cellStyle name="Обычный 6 4 3 2" xfId="328"/>
    <cellStyle name="Обычный 6 4 3 3" xfId="329"/>
    <cellStyle name="Обычный 6 4 4" xfId="330"/>
    <cellStyle name="Обычный 6 4 4 2" xfId="331"/>
    <cellStyle name="Обычный 6 4 4 3" xfId="332"/>
    <cellStyle name="Обычный 6 4 5" xfId="333"/>
    <cellStyle name="Обычный 6 4 6" xfId="334"/>
    <cellStyle name="Обычный 6 5" xfId="335"/>
    <cellStyle name="Обычный 6 5 2" xfId="336"/>
    <cellStyle name="Обычный 6 5 2 2" xfId="337"/>
    <cellStyle name="Обычный 6 5 2 3" xfId="338"/>
    <cellStyle name="Обычный 6 5 3" xfId="339"/>
    <cellStyle name="Обычный 6 5 3 2" xfId="340"/>
    <cellStyle name="Обычный 6 5 3 3" xfId="341"/>
    <cellStyle name="Обычный 6 5 4" xfId="342"/>
    <cellStyle name="Обычный 6 5 5" xfId="343"/>
    <cellStyle name="Обычный 6 6" xfId="344"/>
    <cellStyle name="Обычный 6 6 2" xfId="345"/>
    <cellStyle name="Обычный 6 6 3" xfId="346"/>
    <cellStyle name="Обычный 6 7" xfId="347"/>
    <cellStyle name="Обычный 6 7 2" xfId="348"/>
    <cellStyle name="Обычный 6 7 3" xfId="349"/>
    <cellStyle name="Обычный 6 8" xfId="350"/>
    <cellStyle name="Обычный 6 8 2" xfId="351"/>
    <cellStyle name="Обычный 6 8 3" xfId="352"/>
    <cellStyle name="Обычный 6 9" xfId="353"/>
    <cellStyle name="Обычный 7" xfId="2"/>
    <cellStyle name="Обычный 7 2" xfId="354"/>
    <cellStyle name="Обычный 7 2 10" xfId="355"/>
    <cellStyle name="Обычный 7 2 2" xfId="356"/>
    <cellStyle name="Обычный 7 2 2 2" xfId="357"/>
    <cellStyle name="Обычный 7 2 2 2 2" xfId="358"/>
    <cellStyle name="Обычный 7 2 2 2 2 2" xfId="359"/>
    <cellStyle name="Обычный 7 2 2 2 2 3" xfId="360"/>
    <cellStyle name="Обычный 7 2 2 2 3" xfId="361"/>
    <cellStyle name="Обычный 7 2 2 2 3 2" xfId="362"/>
    <cellStyle name="Обычный 7 2 2 2 3 3" xfId="363"/>
    <cellStyle name="Обычный 7 2 2 2 4" xfId="364"/>
    <cellStyle name="Обычный 7 2 2 2 5" xfId="365"/>
    <cellStyle name="Обычный 7 2 2 3" xfId="366"/>
    <cellStyle name="Обычный 7 2 2 3 2" xfId="367"/>
    <cellStyle name="Обычный 7 2 2 3 3" xfId="368"/>
    <cellStyle name="Обычный 7 2 2 4" xfId="369"/>
    <cellStyle name="Обычный 7 2 2 4 2" xfId="370"/>
    <cellStyle name="Обычный 7 2 2 4 3" xfId="371"/>
    <cellStyle name="Обычный 7 2 2 5" xfId="372"/>
    <cellStyle name="Обычный 7 2 2 6" xfId="373"/>
    <cellStyle name="Обычный 7 2 3" xfId="374"/>
    <cellStyle name="Обычный 7 2 3 2" xfId="375"/>
    <cellStyle name="Обычный 7 2 3 2 2" xfId="376"/>
    <cellStyle name="Обычный 7 2 3 2 2 2" xfId="377"/>
    <cellStyle name="Обычный 7 2 3 2 2 3" xfId="378"/>
    <cellStyle name="Обычный 7 2 3 2 3" xfId="379"/>
    <cellStyle name="Обычный 7 2 3 2 3 2" xfId="380"/>
    <cellStyle name="Обычный 7 2 3 2 3 3" xfId="381"/>
    <cellStyle name="Обычный 7 2 3 2 4" xfId="382"/>
    <cellStyle name="Обычный 7 2 3 2 5" xfId="383"/>
    <cellStyle name="Обычный 7 2 3 3" xfId="384"/>
    <cellStyle name="Обычный 7 2 3 3 2" xfId="385"/>
    <cellStyle name="Обычный 7 2 3 3 3" xfId="386"/>
    <cellStyle name="Обычный 7 2 3 4" xfId="387"/>
    <cellStyle name="Обычный 7 2 3 4 2" xfId="388"/>
    <cellStyle name="Обычный 7 2 3 4 3" xfId="389"/>
    <cellStyle name="Обычный 7 2 3 5" xfId="390"/>
    <cellStyle name="Обычный 7 2 3 6" xfId="391"/>
    <cellStyle name="Обычный 7 2 4" xfId="392"/>
    <cellStyle name="Обычный 7 2 4 2" xfId="393"/>
    <cellStyle name="Обычный 7 2 4 2 2" xfId="394"/>
    <cellStyle name="Обычный 7 2 4 2 3" xfId="395"/>
    <cellStyle name="Обычный 7 2 4 3" xfId="396"/>
    <cellStyle name="Обычный 7 2 4 3 2" xfId="397"/>
    <cellStyle name="Обычный 7 2 4 3 3" xfId="398"/>
    <cellStyle name="Обычный 7 2 4 4" xfId="399"/>
    <cellStyle name="Обычный 7 2 4 5" xfId="400"/>
    <cellStyle name="Обычный 7 2 5" xfId="401"/>
    <cellStyle name="Обычный 7 2 5 2" xfId="402"/>
    <cellStyle name="Обычный 7 2 5 3" xfId="403"/>
    <cellStyle name="Обычный 7 2 6" xfId="404"/>
    <cellStyle name="Обычный 7 2 6 2" xfId="405"/>
    <cellStyle name="Обычный 7 2 6 3" xfId="406"/>
    <cellStyle name="Обычный 7 2 7" xfId="407"/>
    <cellStyle name="Обычный 7 2 7 2" xfId="408"/>
    <cellStyle name="Обычный 7 2 7 3" xfId="409"/>
    <cellStyle name="Обычный 7 2 8" xfId="410"/>
    <cellStyle name="Обычный 7 2 9" xfId="411"/>
    <cellStyle name="Обычный 8" xfId="412"/>
    <cellStyle name="Обычный 9" xfId="413"/>
    <cellStyle name="Обычный 9 2" xfId="414"/>
    <cellStyle name="Обычный 9 2 2" xfId="415"/>
    <cellStyle name="Обычный 9 2 2 2" xfId="416"/>
    <cellStyle name="Обычный 9 2 2 2 2" xfId="417"/>
    <cellStyle name="Обычный 9 2 2 2 3" xfId="418"/>
    <cellStyle name="Обычный 9 2 2 3" xfId="419"/>
    <cellStyle name="Обычный 9 2 2 3 2" xfId="420"/>
    <cellStyle name="Обычный 9 2 2 3 3" xfId="421"/>
    <cellStyle name="Обычный 9 2 2 4" xfId="422"/>
    <cellStyle name="Обычный 9 2 2 4 2" xfId="423"/>
    <cellStyle name="Обычный 9 2 2 4 3" xfId="424"/>
    <cellStyle name="Обычный 9 2 2 5" xfId="425"/>
    <cellStyle name="Обычный 9 2 2 6" xfId="426"/>
    <cellStyle name="Обычный 9 2 3" xfId="427"/>
    <cellStyle name="Обычный 9 2 3 2" xfId="428"/>
    <cellStyle name="Обычный 9 2 3 3" xfId="429"/>
    <cellStyle name="Обычный 9 2 4" xfId="430"/>
    <cellStyle name="Обычный 9 2 4 2" xfId="431"/>
    <cellStyle name="Обычный 9 2 4 3" xfId="432"/>
    <cellStyle name="Обычный 9 2 5" xfId="433"/>
    <cellStyle name="Обычный 9 2 6" xfId="434"/>
    <cellStyle name="Обычный 9 3" xfId="435"/>
    <cellStyle name="Обычный 9 3 2" xfId="436"/>
    <cellStyle name="Обычный 9 3 2 2" xfId="437"/>
    <cellStyle name="Обычный 9 3 2 3" xfId="438"/>
    <cellStyle name="Обычный 9 3 3" xfId="439"/>
    <cellStyle name="Обычный 9 3 3 2" xfId="440"/>
    <cellStyle name="Обычный 9 3 3 3" xfId="441"/>
    <cellStyle name="Обычный 9 3 4" xfId="442"/>
    <cellStyle name="Обычный 9 3 4 2" xfId="443"/>
    <cellStyle name="Обычный 9 3 4 3" xfId="444"/>
    <cellStyle name="Обычный 9 3 5" xfId="445"/>
    <cellStyle name="Обычный 9 3 6" xfId="446"/>
    <cellStyle name="Обычный 9 4" xfId="447"/>
    <cellStyle name="Обычный 9 4 2" xfId="448"/>
    <cellStyle name="Обычный 9 4 3" xfId="449"/>
    <cellStyle name="Обычный 9 5" xfId="450"/>
    <cellStyle name="Обычный 9 5 2" xfId="451"/>
    <cellStyle name="Обычный 9 5 3" xfId="452"/>
    <cellStyle name="Обычный 9 6" xfId="453"/>
    <cellStyle name="Обычный 9 7" xfId="454"/>
    <cellStyle name="Плохой 2" xfId="455"/>
    <cellStyle name="Пояснение 2" xfId="456"/>
    <cellStyle name="Примечание 2" xfId="457"/>
    <cellStyle name="Процентный 2" xfId="458"/>
    <cellStyle name="Процентный 3" xfId="459"/>
    <cellStyle name="Связанная ячейка 2" xfId="460"/>
    <cellStyle name="Стиль 1" xfId="461"/>
    <cellStyle name="Текст предупреждения 2" xfId="462"/>
    <cellStyle name="Финансовый 2" xfId="463"/>
    <cellStyle name="Финансовый 2 10" xfId="464"/>
    <cellStyle name="Финансовый 2 2" xfId="465"/>
    <cellStyle name="Финансовый 2 2 2" xfId="466"/>
    <cellStyle name="Финансовый 2 2 2 2" xfId="467"/>
    <cellStyle name="Финансовый 2 2 2 2 2" xfId="468"/>
    <cellStyle name="Финансовый 2 2 2 2 3" xfId="469"/>
    <cellStyle name="Финансовый 2 2 2 2 4" xfId="470"/>
    <cellStyle name="Финансовый 2 2 2 3" xfId="471"/>
    <cellStyle name="Финансовый 2 2 2 3 2" xfId="472"/>
    <cellStyle name="Финансовый 2 2 2 3 3" xfId="473"/>
    <cellStyle name="Финансовый 2 2 2 4" xfId="474"/>
    <cellStyle name="Финансовый 2 2 2 5" xfId="475"/>
    <cellStyle name="Финансовый 2 2 3" xfId="476"/>
    <cellStyle name="Финансовый 2 2 3 2" xfId="477"/>
    <cellStyle name="Финансовый 2 2 3 3" xfId="478"/>
    <cellStyle name="Финансовый 2 2 4" xfId="479"/>
    <cellStyle name="Финансовый 2 2 4 2" xfId="480"/>
    <cellStyle name="Финансовый 2 2 4 3" xfId="481"/>
    <cellStyle name="Финансовый 2 2 5" xfId="482"/>
    <cellStyle name="Финансовый 2 2 6" xfId="483"/>
    <cellStyle name="Финансовый 2 3" xfId="484"/>
    <cellStyle name="Финансовый 2 3 2" xfId="485"/>
    <cellStyle name="Финансовый 2 3 2 2" xfId="486"/>
    <cellStyle name="Финансовый 2 3 2 2 2" xfId="487"/>
    <cellStyle name="Финансовый 2 3 2 2 3" xfId="488"/>
    <cellStyle name="Финансовый 2 3 2 3" xfId="489"/>
    <cellStyle name="Финансовый 2 3 2 3 2" xfId="490"/>
    <cellStyle name="Финансовый 2 3 2 3 3" xfId="491"/>
    <cellStyle name="Финансовый 2 3 2 4" xfId="492"/>
    <cellStyle name="Финансовый 2 3 2 5" xfId="493"/>
    <cellStyle name="Финансовый 2 3 3" xfId="494"/>
    <cellStyle name="Финансовый 2 3 3 2" xfId="495"/>
    <cellStyle name="Финансовый 2 3 3 3" xfId="496"/>
    <cellStyle name="Финансовый 2 3 4" xfId="497"/>
    <cellStyle name="Финансовый 2 3 4 2" xfId="498"/>
    <cellStyle name="Финансовый 2 3 4 3" xfId="499"/>
    <cellStyle name="Финансовый 2 3 5" xfId="500"/>
    <cellStyle name="Финансовый 2 3 6" xfId="501"/>
    <cellStyle name="Финансовый 2 4" xfId="502"/>
    <cellStyle name="Финансовый 2 4 2" xfId="503"/>
    <cellStyle name="Финансовый 2 4 2 2" xfId="504"/>
    <cellStyle name="Финансовый 2 4 2 3" xfId="505"/>
    <cellStyle name="Финансовый 2 4 3" xfId="506"/>
    <cellStyle name="Финансовый 2 4 3 2" xfId="507"/>
    <cellStyle name="Финансовый 2 4 3 3" xfId="508"/>
    <cellStyle name="Финансовый 2 4 4" xfId="509"/>
    <cellStyle name="Финансовый 2 4 5" xfId="510"/>
    <cellStyle name="Финансовый 2 5" xfId="511"/>
    <cellStyle name="Финансовый 2 5 2" xfId="512"/>
    <cellStyle name="Финансовый 2 5 3" xfId="513"/>
    <cellStyle name="Финансовый 2 6" xfId="514"/>
    <cellStyle name="Финансовый 2 6 2" xfId="515"/>
    <cellStyle name="Финансовый 2 6 3" xfId="516"/>
    <cellStyle name="Финансовый 2 7" xfId="517"/>
    <cellStyle name="Финансовый 2 7 2" xfId="518"/>
    <cellStyle name="Финансовый 2 7 3" xfId="519"/>
    <cellStyle name="Финансовый 2 8" xfId="520"/>
    <cellStyle name="Финансовый 2 9" xfId="521"/>
    <cellStyle name="Финансовый 3" xfId="522"/>
    <cellStyle name="Финансовый 3 10" xfId="523"/>
    <cellStyle name="Финансовый 3 2" xfId="524"/>
    <cellStyle name="Финансовый 3 2 2" xfId="525"/>
    <cellStyle name="Финансовый 3 2 2 2" xfId="526"/>
    <cellStyle name="Финансовый 3 2 2 2 2" xfId="527"/>
    <cellStyle name="Финансовый 3 2 2 2 3" xfId="528"/>
    <cellStyle name="Финансовый 3 2 2 3" xfId="529"/>
    <cellStyle name="Финансовый 3 2 2 3 2" xfId="530"/>
    <cellStyle name="Финансовый 3 2 2 3 3" xfId="531"/>
    <cellStyle name="Финансовый 3 2 2 4" xfId="532"/>
    <cellStyle name="Финансовый 3 2 2 5" xfId="533"/>
    <cellStyle name="Финансовый 3 2 3" xfId="534"/>
    <cellStyle name="Финансовый 3 2 3 2" xfId="535"/>
    <cellStyle name="Финансовый 3 2 3 3" xfId="536"/>
    <cellStyle name="Финансовый 3 2 4" xfId="537"/>
    <cellStyle name="Финансовый 3 2 4 2" xfId="538"/>
    <cellStyle name="Финансовый 3 2 4 3" xfId="539"/>
    <cellStyle name="Финансовый 3 2 5" xfId="540"/>
    <cellStyle name="Финансовый 3 2 6" xfId="541"/>
    <cellStyle name="Финансовый 3 3" xfId="542"/>
    <cellStyle name="Финансовый 3 3 2" xfId="543"/>
    <cellStyle name="Финансовый 3 3 2 2" xfId="544"/>
    <cellStyle name="Финансовый 3 3 2 2 2" xfId="545"/>
    <cellStyle name="Финансовый 3 3 2 2 3" xfId="546"/>
    <cellStyle name="Финансовый 3 3 2 3" xfId="547"/>
    <cellStyle name="Финансовый 3 3 2 3 2" xfId="548"/>
    <cellStyle name="Финансовый 3 3 2 3 3" xfId="549"/>
    <cellStyle name="Финансовый 3 3 2 4" xfId="550"/>
    <cellStyle name="Финансовый 3 3 2 5" xfId="551"/>
    <cellStyle name="Финансовый 3 3 3" xfId="552"/>
    <cellStyle name="Финансовый 3 3 3 2" xfId="553"/>
    <cellStyle name="Финансовый 3 3 3 3" xfId="554"/>
    <cellStyle name="Финансовый 3 3 4" xfId="555"/>
    <cellStyle name="Финансовый 3 3 4 2" xfId="556"/>
    <cellStyle name="Финансовый 3 3 4 3" xfId="557"/>
    <cellStyle name="Финансовый 3 3 5" xfId="558"/>
    <cellStyle name="Финансовый 3 3 6" xfId="559"/>
    <cellStyle name="Финансовый 3 4" xfId="560"/>
    <cellStyle name="Финансовый 3 4 2" xfId="561"/>
    <cellStyle name="Финансовый 3 4 2 2" xfId="562"/>
    <cellStyle name="Финансовый 3 4 2 3" xfId="563"/>
    <cellStyle name="Финансовый 3 4 3" xfId="564"/>
    <cellStyle name="Финансовый 3 4 3 2" xfId="565"/>
    <cellStyle name="Финансовый 3 4 3 3" xfId="566"/>
    <cellStyle name="Финансовый 3 4 4" xfId="567"/>
    <cellStyle name="Финансовый 3 4 5" xfId="568"/>
    <cellStyle name="Финансовый 3 5" xfId="569"/>
    <cellStyle name="Финансовый 3 5 2" xfId="570"/>
    <cellStyle name="Финансовый 3 5 3" xfId="571"/>
    <cellStyle name="Финансовый 3 6" xfId="572"/>
    <cellStyle name="Финансовый 3 6 2" xfId="573"/>
    <cellStyle name="Финансовый 3 6 3" xfId="574"/>
    <cellStyle name="Финансовый 3 7" xfId="575"/>
    <cellStyle name="Финансовый 3 7 2" xfId="576"/>
    <cellStyle name="Финансовый 3 7 3" xfId="577"/>
    <cellStyle name="Финансовый 3 8" xfId="578"/>
    <cellStyle name="Финансовый 3 9" xfId="579"/>
    <cellStyle name="Финансовый 4" xfId="580"/>
    <cellStyle name="Хороший 2" xfId="581"/>
  </cellStyles>
  <dxfs count="13"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ill>
        <patternFill>
          <bgColor rgb="FFFFCCCC"/>
        </patternFill>
      </fill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AD214"/>
  <sheetViews>
    <sheetView tabSelected="1" topLeftCell="G70" zoomScale="80" zoomScaleNormal="80" zoomScaleSheetLayoutView="70" workbookViewId="0">
      <selection activeCell="AA81" sqref="AA81"/>
    </sheetView>
  </sheetViews>
  <sheetFormatPr defaultColWidth="9" defaultRowHeight="15.75"/>
  <cols>
    <col min="1" max="1" width="17.5" style="62" customWidth="1"/>
    <col min="2" max="2" width="35.375" style="62" customWidth="1"/>
    <col min="3" max="3" width="26.625" style="62" customWidth="1"/>
    <col min="4" max="4" width="14" style="62" customWidth="1"/>
    <col min="5" max="5" width="11.875" style="62" customWidth="1"/>
    <col min="6" max="7" width="12.625" style="62" customWidth="1"/>
    <col min="8" max="10" width="11.875" style="62" customWidth="1"/>
    <col min="11" max="12" width="12.5" style="62" customWidth="1"/>
    <col min="13" max="13" width="11.875" style="62" customWidth="1"/>
    <col min="14" max="23" width="8.75" style="62" customWidth="1"/>
    <col min="24" max="24" width="32.75" style="62" customWidth="1"/>
    <col min="25" max="25" width="12.125" style="62" customWidth="1"/>
    <col min="26" max="26" width="10.625" style="62" customWidth="1"/>
    <col min="27" max="27" width="22.75" style="62" customWidth="1"/>
    <col min="28" max="65" width="10.625" style="62" customWidth="1"/>
    <col min="66" max="66" width="12.125" style="62" customWidth="1"/>
    <col min="67" max="67" width="11.5" style="62" customWidth="1"/>
    <col min="68" max="68" width="14.125" style="62" customWidth="1"/>
    <col min="69" max="69" width="15.125" style="62" customWidth="1"/>
    <col min="70" max="70" width="13" style="62" customWidth="1"/>
    <col min="71" max="71" width="11.75" style="62" customWidth="1"/>
    <col min="72" max="72" width="17.5" style="62" customWidth="1"/>
    <col min="73" max="16384" width="9" style="62"/>
  </cols>
  <sheetData>
    <row r="1" spans="1:30" ht="18.75">
      <c r="X1" s="64" t="s">
        <v>0</v>
      </c>
    </row>
    <row r="2" spans="1:30" ht="18.75">
      <c r="X2" s="65" t="s">
        <v>1</v>
      </c>
    </row>
    <row r="3" spans="1:30" ht="18.75">
      <c r="X3" s="66" t="s">
        <v>2</v>
      </c>
    </row>
    <row r="4" spans="1:30" s="68" customFormat="1" ht="18.75">
      <c r="A4" s="135" t="s">
        <v>3</v>
      </c>
      <c r="B4" s="135"/>
      <c r="C4" s="135"/>
      <c r="D4" s="135"/>
      <c r="E4" s="135"/>
      <c r="F4" s="135"/>
      <c r="G4" s="135"/>
      <c r="H4" s="135"/>
      <c r="I4" s="135"/>
      <c r="J4" s="135"/>
      <c r="K4" s="135"/>
      <c r="L4" s="135"/>
      <c r="M4" s="135"/>
      <c r="N4" s="135"/>
      <c r="O4" s="135"/>
      <c r="P4" s="135"/>
      <c r="Q4" s="135"/>
      <c r="R4" s="135"/>
      <c r="S4" s="135"/>
      <c r="T4" s="135"/>
      <c r="U4" s="135"/>
      <c r="V4" s="135"/>
      <c r="W4" s="135"/>
      <c r="X4" s="135"/>
      <c r="Y4" s="67"/>
      <c r="Z4" s="67"/>
      <c r="AA4" s="67"/>
      <c r="AB4" s="67"/>
      <c r="AC4" s="67"/>
    </row>
    <row r="5" spans="1:30" s="68" customFormat="1" ht="18.75" customHeight="1">
      <c r="A5" s="136" t="s">
        <v>447</v>
      </c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  <c r="V5" s="137"/>
      <c r="W5" s="137"/>
      <c r="X5" s="137"/>
      <c r="Y5" s="69"/>
      <c r="Z5" s="69"/>
      <c r="AA5" s="69"/>
      <c r="AB5" s="69"/>
      <c r="AC5" s="69"/>
      <c r="AD5" s="69"/>
    </row>
    <row r="6" spans="1:30" s="68" customFormat="1" ht="18.75">
      <c r="A6" s="70"/>
      <c r="B6" s="70"/>
      <c r="C6" s="70"/>
      <c r="D6" s="70"/>
      <c r="E6" s="70"/>
      <c r="F6" s="70"/>
      <c r="G6" s="70"/>
      <c r="H6" s="70"/>
      <c r="I6" s="70"/>
      <c r="J6" s="70"/>
      <c r="K6" s="70"/>
      <c r="L6" s="70"/>
      <c r="M6" s="70"/>
      <c r="N6" s="70"/>
      <c r="O6" s="70"/>
      <c r="P6" s="70"/>
      <c r="Q6" s="70"/>
      <c r="R6" s="70"/>
      <c r="S6" s="70"/>
      <c r="T6" s="70"/>
      <c r="U6" s="70"/>
      <c r="V6" s="70"/>
      <c r="W6" s="70"/>
      <c r="X6" s="70"/>
      <c r="Y6" s="70"/>
      <c r="Z6" s="70"/>
      <c r="AA6" s="70"/>
      <c r="AB6" s="70"/>
      <c r="AC6" s="70"/>
    </row>
    <row r="7" spans="1:30" s="68" customFormat="1" ht="18.75" customHeight="1">
      <c r="A7" s="138" t="s">
        <v>387</v>
      </c>
      <c r="B7" s="138"/>
      <c r="C7" s="138"/>
      <c r="D7" s="138"/>
      <c r="E7" s="138"/>
      <c r="F7" s="138"/>
      <c r="G7" s="138"/>
      <c r="H7" s="138"/>
      <c r="I7" s="138"/>
      <c r="J7" s="138"/>
      <c r="K7" s="138"/>
      <c r="L7" s="138"/>
      <c r="M7" s="138"/>
      <c r="N7" s="138"/>
      <c r="O7" s="138"/>
      <c r="P7" s="138"/>
      <c r="Q7" s="138"/>
      <c r="R7" s="138"/>
      <c r="S7" s="138"/>
      <c r="T7" s="138"/>
      <c r="U7" s="138"/>
      <c r="V7" s="138"/>
      <c r="W7" s="138"/>
      <c r="X7" s="138"/>
      <c r="Y7" s="69"/>
      <c r="Z7" s="69"/>
      <c r="AA7" s="69"/>
      <c r="AB7" s="69"/>
      <c r="AC7" s="69"/>
    </row>
    <row r="8" spans="1:30">
      <c r="A8" s="126" t="s">
        <v>4</v>
      </c>
      <c r="B8" s="126"/>
      <c r="C8" s="126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6"/>
      <c r="V8" s="126"/>
      <c r="W8" s="126"/>
      <c r="X8" s="126"/>
      <c r="Y8" s="1"/>
      <c r="Z8" s="1"/>
      <c r="AA8" s="1"/>
      <c r="AB8" s="1"/>
      <c r="AC8" s="1"/>
    </row>
    <row r="9" spans="1:30">
      <c r="A9" s="60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60"/>
      <c r="N9" s="60"/>
      <c r="O9" s="60"/>
      <c r="P9" s="60"/>
      <c r="Q9" s="60"/>
      <c r="R9" s="60"/>
      <c r="S9" s="60"/>
      <c r="T9" s="60"/>
      <c r="U9" s="60"/>
      <c r="V9" s="60"/>
      <c r="W9" s="60"/>
      <c r="X9" s="60"/>
      <c r="Y9" s="60"/>
      <c r="Z9" s="60"/>
      <c r="AA9" s="60"/>
      <c r="AB9" s="60"/>
      <c r="AC9" s="60"/>
    </row>
    <row r="10" spans="1:30" ht="18.75">
      <c r="A10" s="139" t="s">
        <v>385</v>
      </c>
      <c r="B10" s="139"/>
      <c r="C10" s="139"/>
      <c r="D10" s="139"/>
      <c r="E10" s="139"/>
      <c r="F10" s="139"/>
      <c r="G10" s="139"/>
      <c r="H10" s="139"/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39"/>
      <c r="Y10" s="71"/>
      <c r="Z10" s="71"/>
      <c r="AA10" s="71"/>
      <c r="AB10" s="71"/>
      <c r="AC10" s="71"/>
    </row>
    <row r="11" spans="1:30" ht="18.75">
      <c r="A11" s="134"/>
      <c r="B11" s="134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AC11" s="65"/>
    </row>
    <row r="12" spans="1:30" ht="18.75">
      <c r="A12" s="125" t="s">
        <v>439</v>
      </c>
      <c r="B12" s="125"/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25"/>
      <c r="X12" s="125"/>
      <c r="Y12" s="2"/>
      <c r="Z12" s="2"/>
      <c r="AA12" s="2"/>
      <c r="AB12" s="3"/>
      <c r="AC12" s="3"/>
    </row>
    <row r="13" spans="1:30">
      <c r="A13" s="126" t="s">
        <v>5</v>
      </c>
      <c r="B13" s="126"/>
      <c r="C13" s="126"/>
      <c r="D13" s="126"/>
      <c r="E13" s="126"/>
      <c r="F13" s="126"/>
      <c r="G13" s="126"/>
      <c r="H13" s="126"/>
      <c r="I13" s="126"/>
      <c r="J13" s="126"/>
      <c r="K13" s="126"/>
      <c r="L13" s="126"/>
      <c r="M13" s="126"/>
      <c r="N13" s="126"/>
      <c r="O13" s="126"/>
      <c r="P13" s="126"/>
      <c r="Q13" s="126"/>
      <c r="R13" s="126"/>
      <c r="S13" s="126"/>
      <c r="T13" s="126"/>
      <c r="U13" s="126"/>
      <c r="V13" s="126"/>
      <c r="W13" s="126"/>
      <c r="X13" s="126"/>
      <c r="Y13" s="1"/>
      <c r="Z13" s="1"/>
      <c r="AA13" s="1"/>
      <c r="AB13" s="1"/>
      <c r="AC13" s="1"/>
    </row>
    <row r="14" spans="1:30">
      <c r="A14" s="127"/>
      <c r="B14" s="127"/>
      <c r="C14" s="127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7"/>
      <c r="Q14" s="127"/>
      <c r="R14" s="127"/>
      <c r="S14" s="127"/>
      <c r="T14" s="127"/>
      <c r="U14" s="127"/>
      <c r="V14" s="127"/>
      <c r="W14" s="127"/>
      <c r="X14" s="127"/>
    </row>
    <row r="15" spans="1:30" ht="30.75" customHeight="1">
      <c r="A15" s="117" t="s">
        <v>6</v>
      </c>
      <c r="B15" s="117" t="s">
        <v>7</v>
      </c>
      <c r="C15" s="128" t="s">
        <v>8</v>
      </c>
      <c r="D15" s="117" t="s">
        <v>9</v>
      </c>
      <c r="E15" s="117"/>
      <c r="F15" s="117"/>
      <c r="G15" s="117"/>
      <c r="H15" s="117"/>
      <c r="I15" s="117"/>
      <c r="J15" s="117"/>
      <c r="K15" s="117"/>
      <c r="L15" s="117"/>
      <c r="M15" s="117"/>
      <c r="N15" s="117" t="s">
        <v>10</v>
      </c>
      <c r="O15" s="117"/>
      <c r="P15" s="117"/>
      <c r="Q15" s="117"/>
      <c r="R15" s="117"/>
      <c r="S15" s="117"/>
      <c r="T15" s="117"/>
      <c r="U15" s="117"/>
      <c r="V15" s="117"/>
      <c r="W15" s="117"/>
      <c r="X15" s="117" t="s">
        <v>11</v>
      </c>
    </row>
    <row r="16" spans="1:30" ht="30.75" customHeight="1">
      <c r="A16" s="117"/>
      <c r="B16" s="117"/>
      <c r="C16" s="129"/>
      <c r="D16" s="131" t="s">
        <v>448</v>
      </c>
      <c r="E16" s="131"/>
      <c r="F16" s="131"/>
      <c r="G16" s="131"/>
      <c r="H16" s="131"/>
      <c r="I16" s="131"/>
      <c r="J16" s="131"/>
      <c r="K16" s="131"/>
      <c r="L16" s="131"/>
      <c r="M16" s="131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</row>
    <row r="17" spans="1:24" ht="42.75" customHeight="1">
      <c r="A17" s="117"/>
      <c r="B17" s="117"/>
      <c r="C17" s="129"/>
      <c r="D17" s="117" t="s">
        <v>12</v>
      </c>
      <c r="E17" s="117"/>
      <c r="F17" s="117"/>
      <c r="G17" s="117"/>
      <c r="H17" s="117"/>
      <c r="I17" s="117" t="s">
        <v>13</v>
      </c>
      <c r="J17" s="117"/>
      <c r="K17" s="117"/>
      <c r="L17" s="117"/>
      <c r="M17" s="117"/>
      <c r="N17" s="118" t="s">
        <v>14</v>
      </c>
      <c r="O17" s="118"/>
      <c r="P17" s="118" t="s">
        <v>15</v>
      </c>
      <c r="Q17" s="118"/>
      <c r="R17" s="113" t="s">
        <v>16</v>
      </c>
      <c r="S17" s="113"/>
      <c r="T17" s="116" t="s">
        <v>17</v>
      </c>
      <c r="U17" s="116"/>
      <c r="V17" s="118" t="s">
        <v>18</v>
      </c>
      <c r="W17" s="118"/>
      <c r="X17" s="117"/>
    </row>
    <row r="18" spans="1:24" ht="143.25" customHeight="1">
      <c r="A18" s="117"/>
      <c r="B18" s="117"/>
      <c r="C18" s="129"/>
      <c r="D18" s="121" t="s">
        <v>14</v>
      </c>
      <c r="E18" s="121" t="s">
        <v>15</v>
      </c>
      <c r="F18" s="123" t="s">
        <v>16</v>
      </c>
      <c r="G18" s="119" t="s">
        <v>17</v>
      </c>
      <c r="H18" s="121" t="s">
        <v>18</v>
      </c>
      <c r="I18" s="121" t="s">
        <v>19</v>
      </c>
      <c r="J18" s="121" t="s">
        <v>15</v>
      </c>
      <c r="K18" s="123" t="s">
        <v>16</v>
      </c>
      <c r="L18" s="132" t="s">
        <v>17</v>
      </c>
      <c r="M18" s="121" t="s">
        <v>18</v>
      </c>
      <c r="N18" s="118"/>
      <c r="O18" s="118"/>
      <c r="P18" s="118"/>
      <c r="Q18" s="118"/>
      <c r="R18" s="113"/>
      <c r="S18" s="113"/>
      <c r="T18" s="116"/>
      <c r="U18" s="116"/>
      <c r="V18" s="118"/>
      <c r="W18" s="118"/>
      <c r="X18" s="117"/>
    </row>
    <row r="19" spans="1:24" ht="62.25" customHeight="1">
      <c r="A19" s="117"/>
      <c r="B19" s="117"/>
      <c r="C19" s="130"/>
      <c r="D19" s="122"/>
      <c r="E19" s="122"/>
      <c r="F19" s="124"/>
      <c r="G19" s="120"/>
      <c r="H19" s="122"/>
      <c r="I19" s="122"/>
      <c r="J19" s="122"/>
      <c r="K19" s="124"/>
      <c r="L19" s="133"/>
      <c r="M19" s="122"/>
      <c r="N19" s="72" t="s">
        <v>20</v>
      </c>
      <c r="O19" s="72" t="s">
        <v>21</v>
      </c>
      <c r="P19" s="72" t="s">
        <v>20</v>
      </c>
      <c r="Q19" s="72" t="s">
        <v>21</v>
      </c>
      <c r="R19" s="72" t="s">
        <v>20</v>
      </c>
      <c r="S19" s="72" t="s">
        <v>21</v>
      </c>
      <c r="T19" s="72" t="s">
        <v>20</v>
      </c>
      <c r="U19" s="72" t="s">
        <v>21</v>
      </c>
      <c r="V19" s="72" t="s">
        <v>20</v>
      </c>
      <c r="W19" s="72" t="s">
        <v>21</v>
      </c>
      <c r="X19" s="117"/>
    </row>
    <row r="20" spans="1:24" ht="19.899999999999999" customHeight="1">
      <c r="A20" s="72">
        <v>1</v>
      </c>
      <c r="B20" s="72">
        <f>A20+1</f>
        <v>2</v>
      </c>
      <c r="C20" s="72">
        <v>3</v>
      </c>
      <c r="D20" s="72">
        <v>4</v>
      </c>
      <c r="E20" s="72">
        <f t="shared" ref="E20:X20" si="0">D20+1</f>
        <v>5</v>
      </c>
      <c r="F20" s="72">
        <f t="shared" si="0"/>
        <v>6</v>
      </c>
      <c r="G20" s="72">
        <f t="shared" si="0"/>
        <v>7</v>
      </c>
      <c r="H20" s="72">
        <f t="shared" si="0"/>
        <v>8</v>
      </c>
      <c r="I20" s="72">
        <f t="shared" si="0"/>
        <v>9</v>
      </c>
      <c r="J20" s="72">
        <f t="shared" si="0"/>
        <v>10</v>
      </c>
      <c r="K20" s="72">
        <f t="shared" si="0"/>
        <v>11</v>
      </c>
      <c r="L20" s="72">
        <f t="shared" si="0"/>
        <v>12</v>
      </c>
      <c r="M20" s="72">
        <f t="shared" si="0"/>
        <v>13</v>
      </c>
      <c r="N20" s="72">
        <f t="shared" si="0"/>
        <v>14</v>
      </c>
      <c r="O20" s="72">
        <f t="shared" si="0"/>
        <v>15</v>
      </c>
      <c r="P20" s="72">
        <f t="shared" si="0"/>
        <v>16</v>
      </c>
      <c r="Q20" s="72">
        <f t="shared" si="0"/>
        <v>17</v>
      </c>
      <c r="R20" s="72">
        <f t="shared" si="0"/>
        <v>18</v>
      </c>
      <c r="S20" s="72">
        <f t="shared" si="0"/>
        <v>19</v>
      </c>
      <c r="T20" s="72">
        <f t="shared" si="0"/>
        <v>20</v>
      </c>
      <c r="U20" s="72">
        <f t="shared" si="0"/>
        <v>21</v>
      </c>
      <c r="V20" s="72">
        <f t="shared" si="0"/>
        <v>22</v>
      </c>
      <c r="W20" s="72">
        <f t="shared" si="0"/>
        <v>23</v>
      </c>
      <c r="X20" s="72">
        <f t="shared" si="0"/>
        <v>24</v>
      </c>
    </row>
    <row r="21" spans="1:24" ht="31.5">
      <c r="A21" s="8" t="s">
        <v>148</v>
      </c>
      <c r="B21" s="10" t="s">
        <v>22</v>
      </c>
      <c r="C21" s="9" t="s">
        <v>23</v>
      </c>
      <c r="D21" s="4">
        <f t="shared" ref="D21:F21" si="1">SUM(D24:D29)</f>
        <v>36.333999999999996</v>
      </c>
      <c r="E21" s="4">
        <f t="shared" si="1"/>
        <v>0</v>
      </c>
      <c r="F21" s="4">
        <f t="shared" si="1"/>
        <v>0</v>
      </c>
      <c r="G21" s="4">
        <f t="shared" ref="G21" si="2">G31+G72+G171+G176+G184+G186</f>
        <v>36.333999999999996</v>
      </c>
      <c r="H21" s="4">
        <f t="shared" ref="H21:N21" si="3">SUM(H24:H29)</f>
        <v>0</v>
      </c>
      <c r="I21" s="4">
        <f t="shared" si="3"/>
        <v>0.32700000000000001</v>
      </c>
      <c r="J21" s="4">
        <f t="shared" si="3"/>
        <v>0</v>
      </c>
      <c r="K21" s="4">
        <f t="shared" si="3"/>
        <v>0</v>
      </c>
      <c r="L21" s="4">
        <f t="shared" ref="L21" si="4">SUM(L24:L29)</f>
        <v>0.32700000000000001</v>
      </c>
      <c r="M21" s="4">
        <f t="shared" si="3"/>
        <v>0</v>
      </c>
      <c r="N21" s="4">
        <f t="shared" si="3"/>
        <v>-36.006999999999998</v>
      </c>
      <c r="O21" s="50">
        <f t="shared" ref="O21:O84" si="5">IF(I21&gt;0,(IF((SUM(D21)=0), 1,(I21/SUM(D21)-1))),(IF((SUM(D21)=0), 0,(I21/SUM(D21)-1))))</f>
        <v>-0.99100016513458467</v>
      </c>
      <c r="P21" s="4">
        <f t="shared" ref="P21" si="6">SUM(P24:P29)</f>
        <v>0</v>
      </c>
      <c r="Q21" s="50">
        <f t="shared" ref="Q21:Q84" si="7">IF(J21&gt;0,(IF((SUM(E21)=0), 1,(J21/SUM(I21)-1))),(IF((SUM(E21)=0), 0,(J21/SUM(E21)-1))))</f>
        <v>0</v>
      </c>
      <c r="R21" s="4">
        <f t="shared" ref="R21" si="8">SUM(R24:R29)</f>
        <v>0</v>
      </c>
      <c r="S21" s="50">
        <f t="shared" ref="S21:S84" si="9">IF(K21&gt;0,(IF((SUM(F21)=0), 1,(K21/SUM(F21)-1))),(IF((SUM(F21)=0), 0,(K21/SUM(F21)-1))))</f>
        <v>0</v>
      </c>
      <c r="T21" s="4">
        <f t="shared" ref="T21" si="10">SUM(T24:T29)</f>
        <v>-36.006999999999998</v>
      </c>
      <c r="U21" s="50">
        <f t="shared" ref="U21:U84" si="11">IF(L21&gt;0,(IF((SUM(G21)=0), 1,(L21/SUM(G21)-1))),(IF((SUM(G21)=0), 0,(L21/SUM(G21)-1))))</f>
        <v>-0.99100016513458467</v>
      </c>
      <c r="V21" s="4">
        <f t="shared" ref="V21" si="12">SUM(V24:V29)</f>
        <v>0</v>
      </c>
      <c r="W21" s="50">
        <f t="shared" ref="W21:W84" si="13">IF(M21&gt;0,(IF((SUM(H21)=0), 1,(M21/SUM(H21)-1))),(IF((SUM(H21)=0), 0,(M21/SUM(H21)-1))))</f>
        <v>0</v>
      </c>
      <c r="X21" s="82" t="s">
        <v>384</v>
      </c>
    </row>
    <row r="22" spans="1:24">
      <c r="A22" s="11"/>
      <c r="B22" s="12" t="s">
        <v>29</v>
      </c>
      <c r="C22" s="5" t="s">
        <v>23</v>
      </c>
      <c r="D22" s="6">
        <f t="shared" ref="D22:F22" si="14">SUM(D34,D77,D130,D182,D188,D205)</f>
        <v>18.131999999999998</v>
      </c>
      <c r="E22" s="6">
        <f t="shared" si="14"/>
        <v>0</v>
      </c>
      <c r="F22" s="6">
        <f t="shared" si="14"/>
        <v>0</v>
      </c>
      <c r="G22" s="6">
        <f t="shared" ref="G22" si="15">G34+G77+G130+G160+G182+G188+G205</f>
        <v>18.131999999999998</v>
      </c>
      <c r="H22" s="6">
        <f t="shared" ref="H22:N22" si="16">SUM(H34,H77,H130,H182,H188,H205)</f>
        <v>0</v>
      </c>
      <c r="I22" s="6">
        <f t="shared" si="16"/>
        <v>0.32700000000000001</v>
      </c>
      <c r="J22" s="6">
        <f t="shared" si="16"/>
        <v>0</v>
      </c>
      <c r="K22" s="6">
        <f t="shared" si="16"/>
        <v>0</v>
      </c>
      <c r="L22" s="6">
        <f t="shared" ref="L22" si="17">SUM(L34,L77,L130,L182,L188,L205)</f>
        <v>0.32700000000000001</v>
      </c>
      <c r="M22" s="6">
        <f t="shared" si="16"/>
        <v>0</v>
      </c>
      <c r="N22" s="6">
        <f t="shared" si="16"/>
        <v>-17.805</v>
      </c>
      <c r="O22" s="51">
        <f t="shared" si="5"/>
        <v>-0.98196558570483128</v>
      </c>
      <c r="P22" s="6">
        <f t="shared" ref="P22" si="18">SUM(P34,P77,P130,P182,P188,P205)</f>
        <v>0</v>
      </c>
      <c r="Q22" s="51">
        <f t="shared" si="7"/>
        <v>0</v>
      </c>
      <c r="R22" s="6">
        <f t="shared" ref="R22" si="19">SUM(R34,R77,R130,R182,R188,R205)</f>
        <v>0</v>
      </c>
      <c r="S22" s="51">
        <f t="shared" si="9"/>
        <v>0</v>
      </c>
      <c r="T22" s="6">
        <f t="shared" ref="T22" si="20">SUM(T34,T77,T130,T182,T188,T205)</f>
        <v>-17.805</v>
      </c>
      <c r="U22" s="51">
        <f t="shared" si="11"/>
        <v>-0.98196558570483128</v>
      </c>
      <c r="V22" s="6">
        <f t="shared" ref="V22" si="21">SUM(V34,V77,V130,V182,V188,V205)</f>
        <v>0</v>
      </c>
      <c r="W22" s="51">
        <f t="shared" si="13"/>
        <v>0</v>
      </c>
      <c r="X22" s="83" t="s">
        <v>384</v>
      </c>
    </row>
    <row r="23" spans="1:24" ht="31.5">
      <c r="A23" s="20"/>
      <c r="B23" s="23" t="s">
        <v>65</v>
      </c>
      <c r="C23" s="22" t="s">
        <v>23</v>
      </c>
      <c r="D23" s="7">
        <f t="shared" ref="D23:F23" si="22">SUM(D36,D40,D70,D89,D177,D199,D211)</f>
        <v>18.201999999999998</v>
      </c>
      <c r="E23" s="7">
        <f t="shared" si="22"/>
        <v>0</v>
      </c>
      <c r="F23" s="7">
        <f t="shared" si="22"/>
        <v>0</v>
      </c>
      <c r="G23" s="7">
        <f t="shared" ref="G23" si="23">G36+G40+G70+G89+G177+G199+G211</f>
        <v>18.201999999999998</v>
      </c>
      <c r="H23" s="7">
        <f t="shared" ref="H23:N23" si="24">SUM(H36,H40,H70,H89,H177,H199,H211)</f>
        <v>0</v>
      </c>
      <c r="I23" s="7">
        <f t="shared" si="24"/>
        <v>0</v>
      </c>
      <c r="J23" s="7">
        <f t="shared" si="24"/>
        <v>0</v>
      </c>
      <c r="K23" s="7">
        <f t="shared" si="24"/>
        <v>0</v>
      </c>
      <c r="L23" s="7">
        <f t="shared" ref="L23" si="25">SUM(L36,L40,L70,L89,L177,L199,L211)</f>
        <v>0</v>
      </c>
      <c r="M23" s="7">
        <f t="shared" si="24"/>
        <v>0</v>
      </c>
      <c r="N23" s="7">
        <f t="shared" si="24"/>
        <v>-18.201999999999998</v>
      </c>
      <c r="O23" s="52">
        <f t="shared" si="5"/>
        <v>-1</v>
      </c>
      <c r="P23" s="7">
        <f t="shared" ref="P23" si="26">SUM(P36,P40,P70,P89,P177,P199,P211)</f>
        <v>0</v>
      </c>
      <c r="Q23" s="52">
        <f t="shared" si="7"/>
        <v>0</v>
      </c>
      <c r="R23" s="7">
        <f t="shared" ref="R23" si="27">SUM(R36,R40,R70,R89,R177,R199,R211)</f>
        <v>0</v>
      </c>
      <c r="S23" s="52">
        <f t="shared" si="9"/>
        <v>0</v>
      </c>
      <c r="T23" s="7">
        <f t="shared" ref="T23" si="28">SUM(T36,T40,T70,T89,T177,T199,T211)</f>
        <v>-18.201999999999998</v>
      </c>
      <c r="U23" s="52">
        <f t="shared" si="11"/>
        <v>-1</v>
      </c>
      <c r="V23" s="7">
        <f t="shared" ref="V23" si="29">SUM(V36,V40,V70,V89,V177,V199,V211)</f>
        <v>0</v>
      </c>
      <c r="W23" s="52">
        <f t="shared" si="13"/>
        <v>0</v>
      </c>
      <c r="X23" s="84" t="s">
        <v>384</v>
      </c>
    </row>
    <row r="24" spans="1:24" ht="31.5">
      <c r="A24" s="8" t="s">
        <v>149</v>
      </c>
      <c r="B24" s="10" t="s">
        <v>150</v>
      </c>
      <c r="C24" s="9" t="s">
        <v>23</v>
      </c>
      <c r="D24" s="4">
        <f t="shared" ref="D24:G24" si="30">D31</f>
        <v>0</v>
      </c>
      <c r="E24" s="4">
        <f t="shared" si="30"/>
        <v>0</v>
      </c>
      <c r="F24" s="4">
        <f t="shared" si="30"/>
        <v>0</v>
      </c>
      <c r="G24" s="4">
        <f t="shared" si="30"/>
        <v>0</v>
      </c>
      <c r="H24" s="4">
        <f t="shared" ref="H24:N24" si="31">H31</f>
        <v>0</v>
      </c>
      <c r="I24" s="4">
        <f t="shared" si="31"/>
        <v>0</v>
      </c>
      <c r="J24" s="4">
        <f t="shared" si="31"/>
        <v>0</v>
      </c>
      <c r="K24" s="4">
        <f t="shared" si="31"/>
        <v>0</v>
      </c>
      <c r="L24" s="4">
        <f t="shared" ref="L24" si="32">L31</f>
        <v>0</v>
      </c>
      <c r="M24" s="4">
        <f t="shared" si="31"/>
        <v>0</v>
      </c>
      <c r="N24" s="4">
        <f t="shared" si="31"/>
        <v>0</v>
      </c>
      <c r="O24" s="50">
        <f t="shared" si="5"/>
        <v>0</v>
      </c>
      <c r="P24" s="4">
        <f t="shared" ref="P24" si="33">P31</f>
        <v>0</v>
      </c>
      <c r="Q24" s="50">
        <f t="shared" si="7"/>
        <v>0</v>
      </c>
      <c r="R24" s="4">
        <f t="shared" ref="R24" si="34">R31</f>
        <v>0</v>
      </c>
      <c r="S24" s="50">
        <f t="shared" si="9"/>
        <v>0</v>
      </c>
      <c r="T24" s="4">
        <f t="shared" ref="T24" si="35">T31</f>
        <v>0</v>
      </c>
      <c r="U24" s="50">
        <f t="shared" si="11"/>
        <v>0</v>
      </c>
      <c r="V24" s="4">
        <f t="shared" ref="V24" si="36">V31</f>
        <v>0</v>
      </c>
      <c r="W24" s="50">
        <f t="shared" si="13"/>
        <v>0</v>
      </c>
      <c r="X24" s="82" t="str">
        <f>X31</f>
        <v>х</v>
      </c>
    </row>
    <row r="25" spans="1:24" ht="31.5">
      <c r="A25" s="8" t="s">
        <v>151</v>
      </c>
      <c r="B25" s="10" t="s">
        <v>152</v>
      </c>
      <c r="C25" s="9" t="s">
        <v>23</v>
      </c>
      <c r="D25" s="4">
        <f t="shared" ref="D25:G25" si="37">D72</f>
        <v>21.977999999999998</v>
      </c>
      <c r="E25" s="4">
        <f t="shared" si="37"/>
        <v>0</v>
      </c>
      <c r="F25" s="4">
        <f t="shared" si="37"/>
        <v>0</v>
      </c>
      <c r="G25" s="4">
        <f t="shared" si="37"/>
        <v>21.977999999999998</v>
      </c>
      <c r="H25" s="4">
        <f t="shared" ref="H25:N25" si="38">H72</f>
        <v>0</v>
      </c>
      <c r="I25" s="4">
        <f t="shared" si="38"/>
        <v>0.32700000000000001</v>
      </c>
      <c r="J25" s="4">
        <f t="shared" si="38"/>
        <v>0</v>
      </c>
      <c r="K25" s="4">
        <f t="shared" si="38"/>
        <v>0</v>
      </c>
      <c r="L25" s="4">
        <f t="shared" ref="L25" si="39">L72</f>
        <v>0.32700000000000001</v>
      </c>
      <c r="M25" s="4">
        <f t="shared" si="38"/>
        <v>0</v>
      </c>
      <c r="N25" s="4">
        <f t="shared" si="38"/>
        <v>-21.651</v>
      </c>
      <c r="O25" s="50">
        <f t="shared" si="5"/>
        <v>-0.98512148512148512</v>
      </c>
      <c r="P25" s="4">
        <f t="shared" ref="P25" si="40">P72</f>
        <v>0</v>
      </c>
      <c r="Q25" s="50">
        <f t="shared" si="7"/>
        <v>0</v>
      </c>
      <c r="R25" s="4">
        <f t="shared" ref="R25" si="41">R72</f>
        <v>0</v>
      </c>
      <c r="S25" s="50">
        <f t="shared" si="9"/>
        <v>0</v>
      </c>
      <c r="T25" s="4">
        <f t="shared" ref="T25" si="42">T72</f>
        <v>-21.651</v>
      </c>
      <c r="U25" s="50">
        <f t="shared" si="11"/>
        <v>-0.98512148512148512</v>
      </c>
      <c r="V25" s="4">
        <f t="shared" ref="V25" si="43">V72</f>
        <v>0</v>
      </c>
      <c r="W25" s="50">
        <f t="shared" si="13"/>
        <v>0</v>
      </c>
      <c r="X25" s="82" t="str">
        <f>X72</f>
        <v>х</v>
      </c>
    </row>
    <row r="26" spans="1:24" ht="78.75">
      <c r="A26" s="8" t="s">
        <v>153</v>
      </c>
      <c r="B26" s="10" t="s">
        <v>154</v>
      </c>
      <c r="C26" s="9" t="s">
        <v>23</v>
      </c>
      <c r="D26" s="4">
        <f t="shared" ref="D26:G26" si="44">D171</f>
        <v>0</v>
      </c>
      <c r="E26" s="4">
        <f t="shared" si="44"/>
        <v>0</v>
      </c>
      <c r="F26" s="4">
        <f t="shared" si="44"/>
        <v>0</v>
      </c>
      <c r="G26" s="4">
        <f t="shared" si="44"/>
        <v>0</v>
      </c>
      <c r="H26" s="4">
        <f t="shared" ref="H26:N26" si="45">H171</f>
        <v>0</v>
      </c>
      <c r="I26" s="4">
        <f t="shared" si="45"/>
        <v>0</v>
      </c>
      <c r="J26" s="4">
        <f t="shared" si="45"/>
        <v>0</v>
      </c>
      <c r="K26" s="4">
        <f t="shared" si="45"/>
        <v>0</v>
      </c>
      <c r="L26" s="4">
        <f t="shared" ref="L26" si="46">L171</f>
        <v>0</v>
      </c>
      <c r="M26" s="4">
        <f t="shared" si="45"/>
        <v>0</v>
      </c>
      <c r="N26" s="4">
        <f t="shared" si="45"/>
        <v>0</v>
      </c>
      <c r="O26" s="50">
        <f t="shared" si="5"/>
        <v>0</v>
      </c>
      <c r="P26" s="4">
        <f t="shared" ref="P26" si="47">P171</f>
        <v>0</v>
      </c>
      <c r="Q26" s="50">
        <f t="shared" si="7"/>
        <v>0</v>
      </c>
      <c r="R26" s="4">
        <f t="shared" ref="R26" si="48">R171</f>
        <v>0</v>
      </c>
      <c r="S26" s="50">
        <f t="shared" si="9"/>
        <v>0</v>
      </c>
      <c r="T26" s="4">
        <f t="shared" ref="T26" si="49">T171</f>
        <v>0</v>
      </c>
      <c r="U26" s="50">
        <f t="shared" si="11"/>
        <v>0</v>
      </c>
      <c r="V26" s="4">
        <f t="shared" ref="V26" si="50">V171</f>
        <v>0</v>
      </c>
      <c r="W26" s="50">
        <f t="shared" si="13"/>
        <v>0</v>
      </c>
      <c r="X26" s="82" t="str">
        <f>X171</f>
        <v>х</v>
      </c>
    </row>
    <row r="27" spans="1:24" ht="47.25">
      <c r="A27" s="8" t="s">
        <v>155</v>
      </c>
      <c r="B27" s="10" t="s">
        <v>156</v>
      </c>
      <c r="C27" s="9" t="s">
        <v>23</v>
      </c>
      <c r="D27" s="4">
        <f t="shared" ref="D27:G27" si="51">D176</f>
        <v>14.356</v>
      </c>
      <c r="E27" s="4">
        <f t="shared" si="51"/>
        <v>0</v>
      </c>
      <c r="F27" s="4">
        <f t="shared" si="51"/>
        <v>0</v>
      </c>
      <c r="G27" s="4">
        <f t="shared" si="51"/>
        <v>14.356</v>
      </c>
      <c r="H27" s="4">
        <f t="shared" ref="H27:N27" si="52">H176</f>
        <v>0</v>
      </c>
      <c r="I27" s="4">
        <f t="shared" si="52"/>
        <v>0</v>
      </c>
      <c r="J27" s="4">
        <f t="shared" si="52"/>
        <v>0</v>
      </c>
      <c r="K27" s="4">
        <f t="shared" si="52"/>
        <v>0</v>
      </c>
      <c r="L27" s="4">
        <f t="shared" ref="L27" si="53">L176</f>
        <v>0</v>
      </c>
      <c r="M27" s="4">
        <f t="shared" si="52"/>
        <v>0</v>
      </c>
      <c r="N27" s="4">
        <f t="shared" si="52"/>
        <v>-14.356</v>
      </c>
      <c r="O27" s="50">
        <f t="shared" si="5"/>
        <v>-1</v>
      </c>
      <c r="P27" s="4">
        <f t="shared" ref="P27" si="54">P176</f>
        <v>0</v>
      </c>
      <c r="Q27" s="50">
        <f t="shared" si="7"/>
        <v>0</v>
      </c>
      <c r="R27" s="4">
        <f t="shared" ref="R27" si="55">R176</f>
        <v>0</v>
      </c>
      <c r="S27" s="50">
        <f t="shared" si="9"/>
        <v>0</v>
      </c>
      <c r="T27" s="4">
        <f t="shared" ref="T27" si="56">T176</f>
        <v>-14.356</v>
      </c>
      <c r="U27" s="50">
        <f t="shared" si="11"/>
        <v>-1</v>
      </c>
      <c r="V27" s="4">
        <f t="shared" ref="V27" si="57">V176</f>
        <v>0</v>
      </c>
      <c r="W27" s="50">
        <f t="shared" si="13"/>
        <v>0</v>
      </c>
      <c r="X27" s="82" t="str">
        <f>X176</f>
        <v>х</v>
      </c>
    </row>
    <row r="28" spans="1:24" ht="47.25">
      <c r="A28" s="8" t="s">
        <v>157</v>
      </c>
      <c r="B28" s="10" t="s">
        <v>158</v>
      </c>
      <c r="C28" s="9" t="s">
        <v>23</v>
      </c>
      <c r="D28" s="4">
        <f t="shared" ref="D28:G28" si="58">D184</f>
        <v>0</v>
      </c>
      <c r="E28" s="4">
        <f t="shared" si="58"/>
        <v>0</v>
      </c>
      <c r="F28" s="4">
        <f t="shared" si="58"/>
        <v>0</v>
      </c>
      <c r="G28" s="4">
        <f t="shared" si="58"/>
        <v>0</v>
      </c>
      <c r="H28" s="4">
        <f t="shared" ref="H28:N28" si="59">H184</f>
        <v>0</v>
      </c>
      <c r="I28" s="4">
        <f t="shared" si="59"/>
        <v>0</v>
      </c>
      <c r="J28" s="4">
        <f t="shared" si="59"/>
        <v>0</v>
      </c>
      <c r="K28" s="4">
        <f t="shared" si="59"/>
        <v>0</v>
      </c>
      <c r="L28" s="4">
        <f t="shared" ref="L28" si="60">L184</f>
        <v>0</v>
      </c>
      <c r="M28" s="4">
        <f t="shared" si="59"/>
        <v>0</v>
      </c>
      <c r="N28" s="4">
        <f t="shared" si="59"/>
        <v>0</v>
      </c>
      <c r="O28" s="50">
        <f t="shared" si="5"/>
        <v>0</v>
      </c>
      <c r="P28" s="4">
        <f t="shared" ref="P28" si="61">P184</f>
        <v>0</v>
      </c>
      <c r="Q28" s="50">
        <f t="shared" si="7"/>
        <v>0</v>
      </c>
      <c r="R28" s="4">
        <f t="shared" ref="R28" si="62">R184</f>
        <v>0</v>
      </c>
      <c r="S28" s="50">
        <f t="shared" si="9"/>
        <v>0</v>
      </c>
      <c r="T28" s="4">
        <f t="shared" ref="T28" si="63">T184</f>
        <v>0</v>
      </c>
      <c r="U28" s="50">
        <f t="shared" si="11"/>
        <v>0</v>
      </c>
      <c r="V28" s="4">
        <f t="shared" ref="V28" si="64">V184</f>
        <v>0</v>
      </c>
      <c r="W28" s="50">
        <f t="shared" si="13"/>
        <v>0</v>
      </c>
      <c r="X28" s="82" t="str">
        <f>X184</f>
        <v>х</v>
      </c>
    </row>
    <row r="29" spans="1:24" ht="31.5">
      <c r="A29" s="8" t="s">
        <v>159</v>
      </c>
      <c r="B29" s="10" t="s">
        <v>160</v>
      </c>
      <c r="C29" s="9" t="s">
        <v>23</v>
      </c>
      <c r="D29" s="4">
        <f t="shared" ref="D29:G29" si="65">D186</f>
        <v>0</v>
      </c>
      <c r="E29" s="4">
        <f t="shared" si="65"/>
        <v>0</v>
      </c>
      <c r="F29" s="4">
        <f t="shared" si="65"/>
        <v>0</v>
      </c>
      <c r="G29" s="4">
        <f t="shared" si="65"/>
        <v>0</v>
      </c>
      <c r="H29" s="4">
        <f t="shared" ref="H29:N29" si="66">H186</f>
        <v>0</v>
      </c>
      <c r="I29" s="4">
        <f t="shared" si="66"/>
        <v>0</v>
      </c>
      <c r="J29" s="4">
        <f t="shared" si="66"/>
        <v>0</v>
      </c>
      <c r="K29" s="4">
        <f t="shared" si="66"/>
        <v>0</v>
      </c>
      <c r="L29" s="4">
        <f t="shared" ref="L29" si="67">L186</f>
        <v>0</v>
      </c>
      <c r="M29" s="4">
        <f t="shared" si="66"/>
        <v>0</v>
      </c>
      <c r="N29" s="4">
        <f t="shared" si="66"/>
        <v>0</v>
      </c>
      <c r="O29" s="50">
        <f t="shared" si="5"/>
        <v>0</v>
      </c>
      <c r="P29" s="4">
        <f t="shared" ref="P29" si="68">P186</f>
        <v>0</v>
      </c>
      <c r="Q29" s="50">
        <f t="shared" si="7"/>
        <v>0</v>
      </c>
      <c r="R29" s="4">
        <f t="shared" ref="R29" si="69">R186</f>
        <v>0</v>
      </c>
      <c r="S29" s="50">
        <f t="shared" si="9"/>
        <v>0</v>
      </c>
      <c r="T29" s="4">
        <f t="shared" ref="T29" si="70">T186</f>
        <v>0</v>
      </c>
      <c r="U29" s="50">
        <f t="shared" si="11"/>
        <v>0</v>
      </c>
      <c r="V29" s="4">
        <f t="shared" ref="V29" si="71">V186</f>
        <v>0</v>
      </c>
      <c r="W29" s="50">
        <f t="shared" si="13"/>
        <v>0</v>
      </c>
      <c r="X29" s="82" t="str">
        <f>X186</f>
        <v>х</v>
      </c>
    </row>
    <row r="30" spans="1:24">
      <c r="A30" s="25" t="s">
        <v>161</v>
      </c>
      <c r="B30" s="26" t="s">
        <v>162</v>
      </c>
      <c r="C30" s="27" t="s">
        <v>23</v>
      </c>
      <c r="D30" s="57">
        <f t="shared" ref="D30:G30" si="72">D21</f>
        <v>36.333999999999996</v>
      </c>
      <c r="E30" s="57">
        <f t="shared" si="72"/>
        <v>0</v>
      </c>
      <c r="F30" s="57">
        <f t="shared" si="72"/>
        <v>0</v>
      </c>
      <c r="G30" s="27">
        <f t="shared" si="72"/>
        <v>36.333999999999996</v>
      </c>
      <c r="H30" s="57">
        <f t="shared" ref="H30:N30" si="73">H21</f>
        <v>0</v>
      </c>
      <c r="I30" s="57">
        <f t="shared" si="73"/>
        <v>0.32700000000000001</v>
      </c>
      <c r="J30" s="57">
        <f t="shared" si="73"/>
        <v>0</v>
      </c>
      <c r="K30" s="57">
        <f t="shared" si="73"/>
        <v>0</v>
      </c>
      <c r="L30" s="57">
        <f t="shared" ref="L30" si="74">L21</f>
        <v>0.32700000000000001</v>
      </c>
      <c r="M30" s="57">
        <f t="shared" si="73"/>
        <v>0</v>
      </c>
      <c r="N30" s="57">
        <f t="shared" si="73"/>
        <v>-36.006999999999998</v>
      </c>
      <c r="O30" s="53">
        <f>IF(I30&gt;0,(IF((SUM(D30)=0), 1,(I30/SUM(D30)-1))),(IF((SUM(D30)=0), 0,(I30/SUM(D30)-1))))</f>
        <v>-0.99100016513458467</v>
      </c>
      <c r="P30" s="57">
        <f t="shared" ref="P30" si="75">P21</f>
        <v>0</v>
      </c>
      <c r="Q30" s="53">
        <f t="shared" si="7"/>
        <v>0</v>
      </c>
      <c r="R30" s="57">
        <f t="shared" ref="R30" si="76">R21</f>
        <v>0</v>
      </c>
      <c r="S30" s="53">
        <f t="shared" si="9"/>
        <v>0</v>
      </c>
      <c r="T30" s="57">
        <f t="shared" ref="T30" si="77">T21</f>
        <v>-36.006999999999998</v>
      </c>
      <c r="U30" s="53">
        <f t="shared" si="11"/>
        <v>-0.99100016513458467</v>
      </c>
      <c r="V30" s="57">
        <f t="shared" ref="V30" si="78">V21</f>
        <v>0</v>
      </c>
      <c r="W30" s="53">
        <f t="shared" si="13"/>
        <v>0</v>
      </c>
      <c r="X30" s="85" t="s">
        <v>384</v>
      </c>
    </row>
    <row r="31" spans="1:24" ht="31.5">
      <c r="A31" s="28" t="s">
        <v>25</v>
      </c>
      <c r="B31" s="29" t="s">
        <v>163</v>
      </c>
      <c r="C31" s="30" t="s">
        <v>23</v>
      </c>
      <c r="D31" s="45">
        <f t="shared" ref="D31" si="79">SUM(D32,D46,D51,D66)</f>
        <v>0</v>
      </c>
      <c r="E31" s="45">
        <f t="shared" ref="E31" si="80">SUM(E32,E46,E51,E66)</f>
        <v>0</v>
      </c>
      <c r="F31" s="45">
        <f t="shared" ref="F31" si="81">SUM(F32,F46,F51,F66)</f>
        <v>0</v>
      </c>
      <c r="G31" s="45">
        <f t="shared" ref="G31" si="82">G32+G46+G51+G66</f>
        <v>0</v>
      </c>
      <c r="H31" s="45">
        <f t="shared" ref="H31" si="83">SUM(H32,H46,H51,H66)</f>
        <v>0</v>
      </c>
      <c r="I31" s="45">
        <f t="shared" ref="I31" si="84">SUM(I32,I46,I51,I66)</f>
        <v>0</v>
      </c>
      <c r="J31" s="45">
        <f t="shared" ref="J31" si="85">SUM(J32,J46,J51,J66)</f>
        <v>0</v>
      </c>
      <c r="K31" s="45">
        <f t="shared" ref="K31" si="86">SUM(K32,K46,K51,K66)</f>
        <v>0</v>
      </c>
      <c r="L31" s="45">
        <f t="shared" ref="L31" si="87">SUM(L32,L46,L51,L66)</f>
        <v>0</v>
      </c>
      <c r="M31" s="45">
        <f t="shared" ref="M31" si="88">SUM(M32,M46,M51,M66)</f>
        <v>0</v>
      </c>
      <c r="N31" s="45">
        <f t="shared" ref="N31:V31" si="89">SUM(N32,N46,N51,N66)</f>
        <v>0</v>
      </c>
      <c r="O31" s="55">
        <f t="shared" si="5"/>
        <v>0</v>
      </c>
      <c r="P31" s="45">
        <f t="shared" si="89"/>
        <v>0</v>
      </c>
      <c r="Q31" s="55">
        <f t="shared" si="7"/>
        <v>0</v>
      </c>
      <c r="R31" s="45">
        <f t="shared" si="89"/>
        <v>0</v>
      </c>
      <c r="S31" s="55">
        <f t="shared" si="9"/>
        <v>0</v>
      </c>
      <c r="T31" s="45">
        <f t="shared" si="89"/>
        <v>0</v>
      </c>
      <c r="U31" s="55">
        <f t="shared" si="11"/>
        <v>0</v>
      </c>
      <c r="V31" s="45">
        <f t="shared" si="89"/>
        <v>0</v>
      </c>
      <c r="W31" s="55">
        <f t="shared" si="13"/>
        <v>0</v>
      </c>
      <c r="X31" s="86" t="s">
        <v>384</v>
      </c>
    </row>
    <row r="32" spans="1:24" ht="47.25">
      <c r="A32" s="31" t="s">
        <v>26</v>
      </c>
      <c r="B32" s="32" t="s">
        <v>164</v>
      </c>
      <c r="C32" s="33" t="s">
        <v>23</v>
      </c>
      <c r="D32" s="46">
        <f t="shared" ref="D32" si="90">SUM(D33,D39,D44)</f>
        <v>0</v>
      </c>
      <c r="E32" s="46">
        <f t="shared" ref="E32" si="91">SUM(E33,E39,E44)</f>
        <v>0</v>
      </c>
      <c r="F32" s="46">
        <f t="shared" ref="F32" si="92">SUM(F33,F39,F44)</f>
        <v>0</v>
      </c>
      <c r="G32" s="46">
        <f t="shared" ref="G32" si="93">G33+G39+G44</f>
        <v>0</v>
      </c>
      <c r="H32" s="46">
        <f t="shared" ref="H32" si="94">SUM(H33,H39,H44)</f>
        <v>0</v>
      </c>
      <c r="I32" s="46">
        <f t="shared" ref="I32" si="95">SUM(I33,I39,I44)</f>
        <v>0</v>
      </c>
      <c r="J32" s="46">
        <f t="shared" ref="J32" si="96">SUM(J33,J39,J44)</f>
        <v>0</v>
      </c>
      <c r="K32" s="46">
        <f t="shared" ref="K32" si="97">SUM(K33,K39,K44)</f>
        <v>0</v>
      </c>
      <c r="L32" s="46">
        <f t="shared" ref="L32" si="98">SUM(L33,L39,L44)</f>
        <v>0</v>
      </c>
      <c r="M32" s="46">
        <f t="shared" ref="M32" si="99">SUM(M33,M39,M44)</f>
        <v>0</v>
      </c>
      <c r="N32" s="46">
        <f t="shared" ref="N32:V32" si="100">SUM(N33,N39,N44)</f>
        <v>0</v>
      </c>
      <c r="O32" s="56">
        <f t="shared" si="5"/>
        <v>0</v>
      </c>
      <c r="P32" s="46">
        <f t="shared" si="100"/>
        <v>0</v>
      </c>
      <c r="Q32" s="56">
        <f t="shared" si="7"/>
        <v>0</v>
      </c>
      <c r="R32" s="46">
        <f t="shared" si="100"/>
        <v>0</v>
      </c>
      <c r="S32" s="56">
        <f t="shared" si="9"/>
        <v>0</v>
      </c>
      <c r="T32" s="46">
        <f t="shared" si="100"/>
        <v>0</v>
      </c>
      <c r="U32" s="56">
        <f t="shared" si="11"/>
        <v>0</v>
      </c>
      <c r="V32" s="46">
        <f t="shared" si="100"/>
        <v>0</v>
      </c>
      <c r="W32" s="56">
        <f t="shared" si="13"/>
        <v>0</v>
      </c>
      <c r="X32" s="87" t="s">
        <v>384</v>
      </c>
    </row>
    <row r="33" spans="1:24" ht="78.75">
      <c r="A33" s="34" t="s">
        <v>27</v>
      </c>
      <c r="B33" s="35" t="s">
        <v>165</v>
      </c>
      <c r="C33" s="36" t="s">
        <v>23</v>
      </c>
      <c r="D33" s="47">
        <f t="shared" ref="D33" si="101">SUM(D34,D36)</f>
        <v>0</v>
      </c>
      <c r="E33" s="47">
        <f t="shared" ref="E33" si="102">SUM(E34,E36)</f>
        <v>0</v>
      </c>
      <c r="F33" s="47">
        <f t="shared" ref="F33" si="103">SUM(F34,F36)</f>
        <v>0</v>
      </c>
      <c r="G33" s="47">
        <f t="shared" ref="G33" si="104">G34+G36</f>
        <v>0</v>
      </c>
      <c r="H33" s="47">
        <f t="shared" ref="H33" si="105">SUM(H34,H36)</f>
        <v>0</v>
      </c>
      <c r="I33" s="47">
        <f t="shared" ref="I33" si="106">SUM(I34,I36)</f>
        <v>0</v>
      </c>
      <c r="J33" s="47">
        <f t="shared" ref="J33" si="107">SUM(J34,J36)</f>
        <v>0</v>
      </c>
      <c r="K33" s="47">
        <f t="shared" ref="K33" si="108">SUM(K34,K36)</f>
        <v>0</v>
      </c>
      <c r="L33" s="47">
        <f t="shared" ref="L33" si="109">SUM(L34,L36)</f>
        <v>0</v>
      </c>
      <c r="M33" s="47">
        <f t="shared" ref="M33" si="110">SUM(M34,M36)</f>
        <v>0</v>
      </c>
      <c r="N33" s="47">
        <f t="shared" ref="N33:V33" si="111">SUM(N34,N36)</f>
        <v>0</v>
      </c>
      <c r="O33" s="73">
        <f t="shared" si="5"/>
        <v>0</v>
      </c>
      <c r="P33" s="47">
        <f t="shared" si="111"/>
        <v>0</v>
      </c>
      <c r="Q33" s="73">
        <f t="shared" si="7"/>
        <v>0</v>
      </c>
      <c r="R33" s="47">
        <f t="shared" si="111"/>
        <v>0</v>
      </c>
      <c r="S33" s="73">
        <f t="shared" si="9"/>
        <v>0</v>
      </c>
      <c r="T33" s="47">
        <f t="shared" si="111"/>
        <v>0</v>
      </c>
      <c r="U33" s="73">
        <f t="shared" si="11"/>
        <v>0</v>
      </c>
      <c r="V33" s="47">
        <f t="shared" si="111"/>
        <v>0</v>
      </c>
      <c r="W33" s="73">
        <f t="shared" si="13"/>
        <v>0</v>
      </c>
      <c r="X33" s="88" t="s">
        <v>384</v>
      </c>
    </row>
    <row r="34" spans="1:24">
      <c r="A34" s="11" t="s">
        <v>28</v>
      </c>
      <c r="B34" s="12" t="s">
        <v>29</v>
      </c>
      <c r="C34" s="5" t="s">
        <v>23</v>
      </c>
      <c r="D34" s="6">
        <f t="shared" ref="D34" si="112">SUM(D35:D35)</f>
        <v>0</v>
      </c>
      <c r="E34" s="6">
        <f t="shared" ref="E34" si="113">SUM(E35:E35)</f>
        <v>0</v>
      </c>
      <c r="F34" s="6">
        <f t="shared" ref="F34" si="114">SUM(F35:F35)</f>
        <v>0</v>
      </c>
      <c r="G34" s="6">
        <f t="shared" ref="G34" si="115">G35</f>
        <v>0</v>
      </c>
      <c r="H34" s="6">
        <f t="shared" ref="H34" si="116">SUM(H35:H35)</f>
        <v>0</v>
      </c>
      <c r="I34" s="6">
        <f t="shared" ref="I34" si="117">SUM(I35:I35)</f>
        <v>0</v>
      </c>
      <c r="J34" s="6">
        <f t="shared" ref="J34" si="118">SUM(J35:J35)</f>
        <v>0</v>
      </c>
      <c r="K34" s="6">
        <f t="shared" ref="K34:L34" si="119">SUM(K35:K35)</f>
        <v>0</v>
      </c>
      <c r="L34" s="6">
        <f t="shared" si="119"/>
        <v>0</v>
      </c>
      <c r="M34" s="6">
        <f t="shared" ref="M34" si="120">SUM(M35:M35)</f>
        <v>0</v>
      </c>
      <c r="N34" s="6">
        <f t="shared" ref="N34:V34" si="121">SUM(N35:N35)</f>
        <v>0</v>
      </c>
      <c r="O34" s="51">
        <f t="shared" si="5"/>
        <v>0</v>
      </c>
      <c r="P34" s="6">
        <f t="shared" si="121"/>
        <v>0</v>
      </c>
      <c r="Q34" s="51">
        <f t="shared" si="7"/>
        <v>0</v>
      </c>
      <c r="R34" s="6">
        <f t="shared" si="121"/>
        <v>0</v>
      </c>
      <c r="S34" s="51">
        <f t="shared" si="9"/>
        <v>0</v>
      </c>
      <c r="T34" s="6">
        <f t="shared" si="121"/>
        <v>0</v>
      </c>
      <c r="U34" s="51">
        <f t="shared" si="11"/>
        <v>0</v>
      </c>
      <c r="V34" s="6">
        <f t="shared" si="121"/>
        <v>0</v>
      </c>
      <c r="W34" s="51">
        <f t="shared" si="13"/>
        <v>0</v>
      </c>
      <c r="X34" s="83" t="s">
        <v>384</v>
      </c>
    </row>
    <row r="35" spans="1:24" ht="157.5">
      <c r="A35" s="14" t="s">
        <v>166</v>
      </c>
      <c r="B35" s="24" t="s">
        <v>167</v>
      </c>
      <c r="C35" s="37" t="s">
        <v>168</v>
      </c>
      <c r="D35" s="61">
        <f t="shared" ref="D35:D84" si="122">E35+F35+G35+H35</f>
        <v>0</v>
      </c>
      <c r="E35" s="17">
        <v>0</v>
      </c>
      <c r="F35" s="17">
        <v>0</v>
      </c>
      <c r="G35" s="37">
        <v>0</v>
      </c>
      <c r="H35" s="17">
        <v>0</v>
      </c>
      <c r="I35" s="61">
        <f t="shared" ref="I35:I84" si="123">J35+K35+L35+M35</f>
        <v>0</v>
      </c>
      <c r="J35" s="17">
        <v>0</v>
      </c>
      <c r="K35" s="17">
        <v>0</v>
      </c>
      <c r="L35" s="17">
        <v>0</v>
      </c>
      <c r="M35" s="17">
        <v>0</v>
      </c>
      <c r="N35" s="58">
        <f>I35-D35</f>
        <v>0</v>
      </c>
      <c r="O35" s="59">
        <f t="shared" si="5"/>
        <v>0</v>
      </c>
      <c r="P35" s="58">
        <f t="shared" ref="P35:P84" si="124">J35-E35</f>
        <v>0</v>
      </c>
      <c r="Q35" s="59">
        <f t="shared" si="7"/>
        <v>0</v>
      </c>
      <c r="R35" s="58">
        <f t="shared" ref="R35:R84" si="125">K35-F35</f>
        <v>0</v>
      </c>
      <c r="S35" s="59">
        <f t="shared" si="9"/>
        <v>0</v>
      </c>
      <c r="T35" s="58">
        <f t="shared" ref="T35:T84" si="126">L35-G35</f>
        <v>0</v>
      </c>
      <c r="U35" s="59">
        <f t="shared" si="11"/>
        <v>0</v>
      </c>
      <c r="V35" s="58">
        <f t="shared" ref="V35:V84" si="127">M35-H35</f>
        <v>0</v>
      </c>
      <c r="W35" s="59">
        <f t="shared" si="13"/>
        <v>0</v>
      </c>
      <c r="X35" s="89" t="s">
        <v>440</v>
      </c>
    </row>
    <row r="36" spans="1:24" ht="31.5">
      <c r="A36" s="20" t="s">
        <v>48</v>
      </c>
      <c r="B36" s="23" t="s">
        <v>65</v>
      </c>
      <c r="C36" s="22" t="s">
        <v>23</v>
      </c>
      <c r="D36" s="7">
        <f t="shared" ref="D36" si="128">SUM(D37,D38)</f>
        <v>0</v>
      </c>
      <c r="E36" s="7">
        <f t="shared" ref="E36" si="129">SUM(E37,E38)</f>
        <v>0</v>
      </c>
      <c r="F36" s="7">
        <f t="shared" ref="F36" si="130">SUM(F37,F38)</f>
        <v>0</v>
      </c>
      <c r="G36" s="7">
        <f t="shared" ref="G36" si="131">SUM(G37:G38)</f>
        <v>0</v>
      </c>
      <c r="H36" s="7">
        <f t="shared" ref="H36" si="132">SUM(H37,H38)</f>
        <v>0</v>
      </c>
      <c r="I36" s="7">
        <f t="shared" ref="I36" si="133">SUM(I37,I38)</f>
        <v>0</v>
      </c>
      <c r="J36" s="7">
        <f t="shared" ref="J36" si="134">SUM(J37,J38)</f>
        <v>0</v>
      </c>
      <c r="K36" s="7">
        <f t="shared" ref="K36" si="135">SUM(K37,K38)</f>
        <v>0</v>
      </c>
      <c r="L36" s="7">
        <f t="shared" ref="L36" si="136">SUM(L37,L38)</f>
        <v>0</v>
      </c>
      <c r="M36" s="7">
        <f t="shared" ref="M36" si="137">SUM(M37,M38)</f>
        <v>0</v>
      </c>
      <c r="N36" s="7">
        <f t="shared" ref="N36:V36" si="138">SUM(N37,N38)</f>
        <v>0</v>
      </c>
      <c r="O36" s="74">
        <f t="shared" si="5"/>
        <v>0</v>
      </c>
      <c r="P36" s="7">
        <f t="shared" si="138"/>
        <v>0</v>
      </c>
      <c r="Q36" s="74">
        <f t="shared" si="7"/>
        <v>0</v>
      </c>
      <c r="R36" s="7">
        <f t="shared" si="138"/>
        <v>0</v>
      </c>
      <c r="S36" s="74">
        <f t="shared" si="9"/>
        <v>0</v>
      </c>
      <c r="T36" s="7">
        <f t="shared" si="138"/>
        <v>0</v>
      </c>
      <c r="U36" s="74">
        <f t="shared" si="11"/>
        <v>0</v>
      </c>
      <c r="V36" s="7">
        <f t="shared" si="138"/>
        <v>0</v>
      </c>
      <c r="W36" s="74">
        <f t="shared" si="13"/>
        <v>0</v>
      </c>
      <c r="X36" s="84" t="s">
        <v>384</v>
      </c>
    </row>
    <row r="37" spans="1:24" ht="47.25">
      <c r="A37" s="14" t="s">
        <v>169</v>
      </c>
      <c r="B37" s="38" t="s">
        <v>139</v>
      </c>
      <c r="C37" s="37" t="s">
        <v>140</v>
      </c>
      <c r="D37" s="61">
        <f t="shared" si="122"/>
        <v>0</v>
      </c>
      <c r="E37" s="17">
        <v>0</v>
      </c>
      <c r="F37" s="17">
        <v>0</v>
      </c>
      <c r="G37" s="95">
        <v>0</v>
      </c>
      <c r="H37" s="17">
        <v>0</v>
      </c>
      <c r="I37" s="61">
        <f t="shared" si="123"/>
        <v>0</v>
      </c>
      <c r="J37" s="17">
        <v>0</v>
      </c>
      <c r="K37" s="17">
        <v>0</v>
      </c>
      <c r="L37" s="17">
        <v>0</v>
      </c>
      <c r="M37" s="17">
        <v>0</v>
      </c>
      <c r="N37" s="58">
        <f t="shared" ref="N37:N84" si="139">I37-D37</f>
        <v>0</v>
      </c>
      <c r="O37" s="59">
        <f t="shared" si="5"/>
        <v>0</v>
      </c>
      <c r="P37" s="58">
        <f t="shared" si="124"/>
        <v>0</v>
      </c>
      <c r="Q37" s="59">
        <f t="shared" si="7"/>
        <v>0</v>
      </c>
      <c r="R37" s="58">
        <f t="shared" si="125"/>
        <v>0</v>
      </c>
      <c r="S37" s="59">
        <f t="shared" si="9"/>
        <v>0</v>
      </c>
      <c r="T37" s="58">
        <f t="shared" si="126"/>
        <v>0</v>
      </c>
      <c r="U37" s="59">
        <f t="shared" si="11"/>
        <v>0</v>
      </c>
      <c r="V37" s="58">
        <f t="shared" si="127"/>
        <v>0</v>
      </c>
      <c r="W37" s="59">
        <f t="shared" si="13"/>
        <v>0</v>
      </c>
      <c r="X37" s="90" t="s">
        <v>441</v>
      </c>
    </row>
    <row r="38" spans="1:24" ht="110.25">
      <c r="A38" s="14" t="s">
        <v>170</v>
      </c>
      <c r="B38" s="19" t="s">
        <v>171</v>
      </c>
      <c r="C38" s="37" t="s">
        <v>172</v>
      </c>
      <c r="D38" s="61">
        <f t="shared" si="122"/>
        <v>0</v>
      </c>
      <c r="E38" s="17">
        <v>0</v>
      </c>
      <c r="F38" s="17">
        <v>0</v>
      </c>
      <c r="G38" s="37">
        <v>0</v>
      </c>
      <c r="H38" s="17">
        <v>0</v>
      </c>
      <c r="I38" s="61">
        <v>0</v>
      </c>
      <c r="J38" s="17">
        <v>0</v>
      </c>
      <c r="K38" s="17">
        <v>0</v>
      </c>
      <c r="L38" s="17">
        <v>0</v>
      </c>
      <c r="M38" s="17">
        <v>0</v>
      </c>
      <c r="N38" s="58">
        <f t="shared" si="139"/>
        <v>0</v>
      </c>
      <c r="O38" s="59">
        <f t="shared" si="5"/>
        <v>0</v>
      </c>
      <c r="P38" s="58">
        <f t="shared" si="124"/>
        <v>0</v>
      </c>
      <c r="Q38" s="59">
        <f t="shared" si="7"/>
        <v>0</v>
      </c>
      <c r="R38" s="58">
        <f t="shared" si="125"/>
        <v>0</v>
      </c>
      <c r="S38" s="59">
        <f t="shared" si="9"/>
        <v>0</v>
      </c>
      <c r="T38" s="58">
        <f t="shared" si="126"/>
        <v>0</v>
      </c>
      <c r="U38" s="59">
        <f t="shared" si="11"/>
        <v>0</v>
      </c>
      <c r="V38" s="58">
        <f t="shared" si="127"/>
        <v>0</v>
      </c>
      <c r="W38" s="59">
        <f t="shared" si="13"/>
        <v>0</v>
      </c>
      <c r="X38" s="90" t="s">
        <v>440</v>
      </c>
    </row>
    <row r="39" spans="1:24" ht="78.75">
      <c r="A39" s="34" t="s">
        <v>53</v>
      </c>
      <c r="B39" s="35" t="s">
        <v>173</v>
      </c>
      <c r="C39" s="36" t="s">
        <v>23</v>
      </c>
      <c r="D39" s="47">
        <f t="shared" ref="D39" si="140">SUM(D40)</f>
        <v>0</v>
      </c>
      <c r="E39" s="47">
        <f t="shared" ref="E39" si="141">SUM(E40)</f>
        <v>0</v>
      </c>
      <c r="F39" s="47">
        <f t="shared" ref="F39" si="142">SUM(F40)</f>
        <v>0</v>
      </c>
      <c r="G39" s="47">
        <f t="shared" ref="G39" si="143">G40</f>
        <v>0</v>
      </c>
      <c r="H39" s="47">
        <f t="shared" ref="H39" si="144">SUM(H40)</f>
        <v>0</v>
      </c>
      <c r="I39" s="47">
        <f t="shared" ref="I39" si="145">SUM(I40)</f>
        <v>0</v>
      </c>
      <c r="J39" s="47">
        <f t="shared" ref="J39" si="146">SUM(J40)</f>
        <v>0</v>
      </c>
      <c r="K39" s="47">
        <f t="shared" ref="K39:L39" si="147">SUM(K40)</f>
        <v>0</v>
      </c>
      <c r="L39" s="47">
        <f t="shared" si="147"/>
        <v>0</v>
      </c>
      <c r="M39" s="47">
        <f t="shared" ref="M39" si="148">SUM(M40)</f>
        <v>0</v>
      </c>
      <c r="N39" s="47">
        <f t="shared" ref="N39:V39" si="149">SUM(N40)</f>
        <v>0</v>
      </c>
      <c r="O39" s="73">
        <f t="shared" si="5"/>
        <v>0</v>
      </c>
      <c r="P39" s="47">
        <f t="shared" si="149"/>
        <v>0</v>
      </c>
      <c r="Q39" s="73">
        <f t="shared" si="7"/>
        <v>0</v>
      </c>
      <c r="R39" s="47">
        <f t="shared" si="149"/>
        <v>0</v>
      </c>
      <c r="S39" s="73">
        <f t="shared" si="9"/>
        <v>0</v>
      </c>
      <c r="T39" s="47">
        <f t="shared" si="149"/>
        <v>0</v>
      </c>
      <c r="U39" s="73">
        <f t="shared" si="11"/>
        <v>0</v>
      </c>
      <c r="V39" s="47">
        <f t="shared" si="149"/>
        <v>0</v>
      </c>
      <c r="W39" s="73">
        <f t="shared" si="13"/>
        <v>0</v>
      </c>
      <c r="X39" s="88" t="s">
        <v>384</v>
      </c>
    </row>
    <row r="40" spans="1:24" ht="31.5">
      <c r="A40" s="20" t="s">
        <v>174</v>
      </c>
      <c r="B40" s="23" t="s">
        <v>65</v>
      </c>
      <c r="C40" s="22" t="s">
        <v>23</v>
      </c>
      <c r="D40" s="7">
        <f t="shared" ref="D40" si="150">SUM(D41:D43)</f>
        <v>0</v>
      </c>
      <c r="E40" s="7">
        <f t="shared" ref="E40" si="151">SUM(E41:E43)</f>
        <v>0</v>
      </c>
      <c r="F40" s="7">
        <f t="shared" ref="F40" si="152">SUM(F41:F43)</f>
        <v>0</v>
      </c>
      <c r="G40" s="7">
        <f t="shared" ref="G40" si="153">SUM(G41:G43)</f>
        <v>0</v>
      </c>
      <c r="H40" s="7">
        <f t="shared" ref="H40" si="154">SUM(H41:H43)</f>
        <v>0</v>
      </c>
      <c r="I40" s="7">
        <f t="shared" ref="I40" si="155">SUM(I41:I43)</f>
        <v>0</v>
      </c>
      <c r="J40" s="7">
        <f t="shared" ref="J40" si="156">SUM(J41:J43)</f>
        <v>0</v>
      </c>
      <c r="K40" s="7">
        <f t="shared" ref="K40" si="157">SUM(K41:K43)</f>
        <v>0</v>
      </c>
      <c r="L40" s="7">
        <f t="shared" ref="L40" si="158">SUM(L41:L43)</f>
        <v>0</v>
      </c>
      <c r="M40" s="7">
        <f t="shared" ref="M40" si="159">SUM(M41:M43)</f>
        <v>0</v>
      </c>
      <c r="N40" s="7">
        <f t="shared" ref="N40:V40" si="160">SUM(N41:N43)</f>
        <v>0</v>
      </c>
      <c r="O40" s="74">
        <f t="shared" si="5"/>
        <v>0</v>
      </c>
      <c r="P40" s="7">
        <f t="shared" si="160"/>
        <v>0</v>
      </c>
      <c r="Q40" s="74">
        <f t="shared" si="7"/>
        <v>0</v>
      </c>
      <c r="R40" s="7">
        <f t="shared" si="160"/>
        <v>0</v>
      </c>
      <c r="S40" s="74">
        <f t="shared" si="9"/>
        <v>0</v>
      </c>
      <c r="T40" s="7">
        <f t="shared" si="160"/>
        <v>0</v>
      </c>
      <c r="U40" s="74">
        <f t="shared" si="11"/>
        <v>0</v>
      </c>
      <c r="V40" s="7">
        <f t="shared" si="160"/>
        <v>0</v>
      </c>
      <c r="W40" s="74">
        <f t="shared" si="13"/>
        <v>0</v>
      </c>
      <c r="X40" s="84" t="s">
        <v>384</v>
      </c>
    </row>
    <row r="41" spans="1:24" ht="47.25">
      <c r="A41" s="14" t="s">
        <v>175</v>
      </c>
      <c r="B41" s="38" t="s">
        <v>141</v>
      </c>
      <c r="C41" s="37" t="s">
        <v>142</v>
      </c>
      <c r="D41" s="61">
        <f t="shared" si="122"/>
        <v>0</v>
      </c>
      <c r="E41" s="17">
        <v>0</v>
      </c>
      <c r="F41" s="17">
        <v>0</v>
      </c>
      <c r="G41" s="95">
        <v>0</v>
      </c>
      <c r="H41" s="17">
        <v>0</v>
      </c>
      <c r="I41" s="61">
        <f t="shared" si="123"/>
        <v>0</v>
      </c>
      <c r="J41" s="17">
        <v>0</v>
      </c>
      <c r="K41" s="17">
        <v>0</v>
      </c>
      <c r="L41" s="17">
        <v>0</v>
      </c>
      <c r="M41" s="17">
        <v>0</v>
      </c>
      <c r="N41" s="58">
        <f t="shared" si="139"/>
        <v>0</v>
      </c>
      <c r="O41" s="59">
        <f t="shared" si="5"/>
        <v>0</v>
      </c>
      <c r="P41" s="58">
        <f t="shared" si="124"/>
        <v>0</v>
      </c>
      <c r="Q41" s="59">
        <f t="shared" si="7"/>
        <v>0</v>
      </c>
      <c r="R41" s="58">
        <f t="shared" si="125"/>
        <v>0</v>
      </c>
      <c r="S41" s="59">
        <f t="shared" si="9"/>
        <v>0</v>
      </c>
      <c r="T41" s="58">
        <f t="shared" si="126"/>
        <v>0</v>
      </c>
      <c r="U41" s="59">
        <f t="shared" si="11"/>
        <v>0</v>
      </c>
      <c r="V41" s="58">
        <f t="shared" si="127"/>
        <v>0</v>
      </c>
      <c r="W41" s="59">
        <f t="shared" si="13"/>
        <v>0</v>
      </c>
      <c r="X41" s="90" t="s">
        <v>441</v>
      </c>
    </row>
    <row r="42" spans="1:24" ht="141.75">
      <c r="A42" s="14" t="s">
        <v>176</v>
      </c>
      <c r="B42" s="38" t="s">
        <v>177</v>
      </c>
      <c r="C42" s="37" t="s">
        <v>178</v>
      </c>
      <c r="D42" s="61">
        <f t="shared" si="122"/>
        <v>0</v>
      </c>
      <c r="E42" s="17">
        <v>0</v>
      </c>
      <c r="F42" s="17">
        <v>0</v>
      </c>
      <c r="G42" s="37">
        <v>0</v>
      </c>
      <c r="H42" s="17">
        <v>0</v>
      </c>
      <c r="I42" s="61">
        <v>0</v>
      </c>
      <c r="J42" s="17">
        <v>0</v>
      </c>
      <c r="K42" s="17">
        <v>0</v>
      </c>
      <c r="L42" s="17">
        <v>0</v>
      </c>
      <c r="M42" s="17">
        <v>0</v>
      </c>
      <c r="N42" s="58">
        <f t="shared" si="139"/>
        <v>0</v>
      </c>
      <c r="O42" s="59">
        <f t="shared" si="5"/>
        <v>0</v>
      </c>
      <c r="P42" s="58">
        <f t="shared" si="124"/>
        <v>0</v>
      </c>
      <c r="Q42" s="59">
        <f t="shared" si="7"/>
        <v>0</v>
      </c>
      <c r="R42" s="58">
        <f t="shared" si="125"/>
        <v>0</v>
      </c>
      <c r="S42" s="59">
        <f t="shared" si="9"/>
        <v>0</v>
      </c>
      <c r="T42" s="58">
        <f t="shared" si="126"/>
        <v>0</v>
      </c>
      <c r="U42" s="59">
        <f t="shared" si="11"/>
        <v>0</v>
      </c>
      <c r="V42" s="58">
        <f t="shared" si="127"/>
        <v>0</v>
      </c>
      <c r="W42" s="59">
        <f t="shared" si="13"/>
        <v>0</v>
      </c>
      <c r="X42" s="90" t="s">
        <v>442</v>
      </c>
    </row>
    <row r="43" spans="1:24" ht="78.75">
      <c r="A43" s="14" t="s">
        <v>179</v>
      </c>
      <c r="B43" s="38" t="s">
        <v>180</v>
      </c>
      <c r="C43" s="37" t="s">
        <v>181</v>
      </c>
      <c r="D43" s="61">
        <f t="shared" si="122"/>
        <v>0</v>
      </c>
      <c r="E43" s="17">
        <v>0</v>
      </c>
      <c r="F43" s="17">
        <v>0</v>
      </c>
      <c r="G43" s="37">
        <v>0</v>
      </c>
      <c r="H43" s="17">
        <v>0</v>
      </c>
      <c r="I43" s="61">
        <f t="shared" si="123"/>
        <v>0</v>
      </c>
      <c r="J43" s="17">
        <v>0</v>
      </c>
      <c r="K43" s="17">
        <v>0</v>
      </c>
      <c r="L43" s="17">
        <v>0</v>
      </c>
      <c r="M43" s="17">
        <v>0</v>
      </c>
      <c r="N43" s="58">
        <f t="shared" si="139"/>
        <v>0</v>
      </c>
      <c r="O43" s="59">
        <f t="shared" si="5"/>
        <v>0</v>
      </c>
      <c r="P43" s="58">
        <f t="shared" si="124"/>
        <v>0</v>
      </c>
      <c r="Q43" s="59">
        <f t="shared" si="7"/>
        <v>0</v>
      </c>
      <c r="R43" s="58">
        <f t="shared" si="125"/>
        <v>0</v>
      </c>
      <c r="S43" s="59">
        <f t="shared" si="9"/>
        <v>0</v>
      </c>
      <c r="T43" s="58">
        <f t="shared" si="126"/>
        <v>0</v>
      </c>
      <c r="U43" s="59">
        <f t="shared" si="11"/>
        <v>0</v>
      </c>
      <c r="V43" s="58">
        <f t="shared" si="127"/>
        <v>0</v>
      </c>
      <c r="W43" s="59">
        <f t="shared" si="13"/>
        <v>0</v>
      </c>
      <c r="X43" s="90" t="s">
        <v>442</v>
      </c>
    </row>
    <row r="44" spans="1:24" ht="63">
      <c r="A44" s="34" t="s">
        <v>182</v>
      </c>
      <c r="B44" s="35" t="s">
        <v>183</v>
      </c>
      <c r="C44" s="36" t="s">
        <v>23</v>
      </c>
      <c r="D44" s="48">
        <f t="shared" ref="D44" si="161">SUM(D45)</f>
        <v>0</v>
      </c>
      <c r="E44" s="48">
        <f t="shared" ref="E44" si="162">SUM(E45)</f>
        <v>0</v>
      </c>
      <c r="F44" s="48">
        <f t="shared" ref="F44" si="163">SUM(F45)</f>
        <v>0</v>
      </c>
      <c r="G44" s="47">
        <f t="shared" ref="G44" si="164">G45</f>
        <v>0</v>
      </c>
      <c r="H44" s="48">
        <f t="shared" ref="H44" si="165">SUM(H45)</f>
        <v>0</v>
      </c>
      <c r="I44" s="48">
        <f t="shared" ref="I44" si="166">SUM(I45)</f>
        <v>0</v>
      </c>
      <c r="J44" s="48">
        <f t="shared" ref="J44" si="167">SUM(J45)</f>
        <v>0</v>
      </c>
      <c r="K44" s="48">
        <f t="shared" ref="K44:L44" si="168">SUM(K45)</f>
        <v>0</v>
      </c>
      <c r="L44" s="48">
        <f t="shared" si="168"/>
        <v>0</v>
      </c>
      <c r="M44" s="48">
        <f t="shared" ref="M44" si="169">SUM(M45)</f>
        <v>0</v>
      </c>
      <c r="N44" s="48">
        <f t="shared" ref="N44:V44" si="170">SUM(N45)</f>
        <v>0</v>
      </c>
      <c r="O44" s="73">
        <f t="shared" si="5"/>
        <v>0</v>
      </c>
      <c r="P44" s="48">
        <f t="shared" si="170"/>
        <v>0</v>
      </c>
      <c r="Q44" s="73">
        <f t="shared" si="7"/>
        <v>0</v>
      </c>
      <c r="R44" s="48">
        <f t="shared" si="170"/>
        <v>0</v>
      </c>
      <c r="S44" s="73">
        <f t="shared" si="9"/>
        <v>0</v>
      </c>
      <c r="T44" s="48">
        <f t="shared" si="170"/>
        <v>0</v>
      </c>
      <c r="U44" s="73">
        <f t="shared" si="11"/>
        <v>0</v>
      </c>
      <c r="V44" s="48">
        <f t="shared" si="170"/>
        <v>0</v>
      </c>
      <c r="W44" s="73">
        <f t="shared" si="13"/>
        <v>0</v>
      </c>
      <c r="X44" s="88" t="s">
        <v>384</v>
      </c>
    </row>
    <row r="45" spans="1:24">
      <c r="A45" s="25" t="s">
        <v>24</v>
      </c>
      <c r="B45" s="25" t="s">
        <v>24</v>
      </c>
      <c r="C45" s="25" t="s">
        <v>24</v>
      </c>
      <c r="D45" s="61">
        <f t="shared" si="122"/>
        <v>0</v>
      </c>
      <c r="E45" s="17">
        <v>0</v>
      </c>
      <c r="F45" s="17">
        <v>0</v>
      </c>
      <c r="G45" s="17">
        <v>0</v>
      </c>
      <c r="H45" s="17">
        <v>0</v>
      </c>
      <c r="I45" s="61">
        <f t="shared" si="123"/>
        <v>0</v>
      </c>
      <c r="J45" s="17">
        <v>0</v>
      </c>
      <c r="K45" s="17">
        <v>0</v>
      </c>
      <c r="L45" s="17">
        <v>0</v>
      </c>
      <c r="M45" s="17">
        <v>0</v>
      </c>
      <c r="N45" s="58">
        <f t="shared" si="139"/>
        <v>0</v>
      </c>
      <c r="O45" s="59">
        <f t="shared" si="5"/>
        <v>0</v>
      </c>
      <c r="P45" s="58">
        <f t="shared" si="124"/>
        <v>0</v>
      </c>
      <c r="Q45" s="59">
        <f t="shared" si="7"/>
        <v>0</v>
      </c>
      <c r="R45" s="58">
        <f t="shared" si="125"/>
        <v>0</v>
      </c>
      <c r="S45" s="59">
        <f t="shared" si="9"/>
        <v>0</v>
      </c>
      <c r="T45" s="58">
        <f t="shared" si="126"/>
        <v>0</v>
      </c>
      <c r="U45" s="59">
        <f t="shared" si="11"/>
        <v>0</v>
      </c>
      <c r="V45" s="58">
        <f t="shared" si="127"/>
        <v>0</v>
      </c>
      <c r="W45" s="59">
        <f t="shared" si="13"/>
        <v>0</v>
      </c>
      <c r="X45" s="90" t="s">
        <v>443</v>
      </c>
    </row>
    <row r="46" spans="1:24" ht="47.25">
      <c r="A46" s="31" t="s">
        <v>184</v>
      </c>
      <c r="B46" s="32" t="s">
        <v>185</v>
      </c>
      <c r="C46" s="33" t="s">
        <v>23</v>
      </c>
      <c r="D46" s="46">
        <f t="shared" ref="D46" si="171">SUM(D47,D49)</f>
        <v>0</v>
      </c>
      <c r="E46" s="46">
        <f t="shared" ref="E46" si="172">SUM(E47,E49)</f>
        <v>0</v>
      </c>
      <c r="F46" s="46">
        <f t="shared" ref="F46" si="173">SUM(F47,F49)</f>
        <v>0</v>
      </c>
      <c r="G46" s="46">
        <f t="shared" ref="G46" si="174">G47+G49</f>
        <v>0</v>
      </c>
      <c r="H46" s="46">
        <f t="shared" ref="H46" si="175">SUM(H47,H49)</f>
        <v>0</v>
      </c>
      <c r="I46" s="46">
        <f t="shared" ref="I46" si="176">SUM(I47,I49)</f>
        <v>0</v>
      </c>
      <c r="J46" s="46">
        <f t="shared" ref="J46" si="177">SUM(J47,J49)</f>
        <v>0</v>
      </c>
      <c r="K46" s="46">
        <f t="shared" ref="K46" si="178">SUM(K47,K49)</f>
        <v>0</v>
      </c>
      <c r="L46" s="46">
        <f t="shared" ref="L46" si="179">SUM(L47,L49)</f>
        <v>0</v>
      </c>
      <c r="M46" s="46">
        <f t="shared" ref="M46:V46" si="180">SUM(M47,M49)</f>
        <v>0</v>
      </c>
      <c r="N46" s="46">
        <f t="shared" si="180"/>
        <v>0</v>
      </c>
      <c r="O46" s="75">
        <f t="shared" si="5"/>
        <v>0</v>
      </c>
      <c r="P46" s="46">
        <f t="shared" si="180"/>
        <v>0</v>
      </c>
      <c r="Q46" s="75">
        <f t="shared" si="7"/>
        <v>0</v>
      </c>
      <c r="R46" s="46">
        <f t="shared" si="180"/>
        <v>0</v>
      </c>
      <c r="S46" s="75">
        <f t="shared" si="9"/>
        <v>0</v>
      </c>
      <c r="T46" s="46">
        <f t="shared" si="180"/>
        <v>0</v>
      </c>
      <c r="U46" s="75">
        <f t="shared" si="11"/>
        <v>0</v>
      </c>
      <c r="V46" s="46">
        <f t="shared" si="180"/>
        <v>0</v>
      </c>
      <c r="W46" s="75">
        <f t="shared" si="13"/>
        <v>0</v>
      </c>
      <c r="X46" s="87" t="s">
        <v>384</v>
      </c>
    </row>
    <row r="47" spans="1:24" ht="78.75">
      <c r="A47" s="34" t="s">
        <v>186</v>
      </c>
      <c r="B47" s="35" t="s">
        <v>187</v>
      </c>
      <c r="C47" s="36" t="s">
        <v>23</v>
      </c>
      <c r="D47" s="48">
        <f t="shared" ref="D47" si="181">SUM(D48)</f>
        <v>0</v>
      </c>
      <c r="E47" s="48">
        <f t="shared" ref="E47" si="182">SUM(E48)</f>
        <v>0</v>
      </c>
      <c r="F47" s="48">
        <f t="shared" ref="F47" si="183">SUM(F48)</f>
        <v>0</v>
      </c>
      <c r="G47" s="47">
        <f t="shared" ref="G47" si="184">G48</f>
        <v>0</v>
      </c>
      <c r="H47" s="48">
        <f t="shared" ref="H47" si="185">SUM(H48)</f>
        <v>0</v>
      </c>
      <c r="I47" s="48">
        <f t="shared" ref="I47" si="186">SUM(I48)</f>
        <v>0</v>
      </c>
      <c r="J47" s="48">
        <f t="shared" ref="J47" si="187">SUM(J48)</f>
        <v>0</v>
      </c>
      <c r="K47" s="48">
        <f t="shared" ref="K47:L47" si="188">SUM(K48)</f>
        <v>0</v>
      </c>
      <c r="L47" s="48">
        <f t="shared" si="188"/>
        <v>0</v>
      </c>
      <c r="M47" s="48">
        <f t="shared" ref="M47:V47" si="189">SUM(M48)</f>
        <v>0</v>
      </c>
      <c r="N47" s="48">
        <f t="shared" si="189"/>
        <v>0</v>
      </c>
      <c r="O47" s="73">
        <f t="shared" si="5"/>
        <v>0</v>
      </c>
      <c r="P47" s="48">
        <f t="shared" si="189"/>
        <v>0</v>
      </c>
      <c r="Q47" s="73">
        <f t="shared" si="7"/>
        <v>0</v>
      </c>
      <c r="R47" s="48">
        <f t="shared" si="189"/>
        <v>0</v>
      </c>
      <c r="S47" s="73">
        <f t="shared" si="9"/>
        <v>0</v>
      </c>
      <c r="T47" s="48">
        <f t="shared" si="189"/>
        <v>0</v>
      </c>
      <c r="U47" s="73">
        <f t="shared" si="11"/>
        <v>0</v>
      </c>
      <c r="V47" s="48">
        <f t="shared" si="189"/>
        <v>0</v>
      </c>
      <c r="W47" s="73">
        <f t="shared" si="13"/>
        <v>0</v>
      </c>
      <c r="X47" s="88" t="s">
        <v>384</v>
      </c>
    </row>
    <row r="48" spans="1:24">
      <c r="A48" s="25" t="s">
        <v>24</v>
      </c>
      <c r="B48" s="25" t="s">
        <v>24</v>
      </c>
      <c r="C48" s="25" t="s">
        <v>24</v>
      </c>
      <c r="D48" s="61">
        <f t="shared" si="122"/>
        <v>0</v>
      </c>
      <c r="E48" s="17">
        <v>0</v>
      </c>
      <c r="F48" s="17">
        <v>0</v>
      </c>
      <c r="G48" s="17">
        <v>0</v>
      </c>
      <c r="H48" s="17">
        <v>0</v>
      </c>
      <c r="I48" s="61">
        <f t="shared" si="123"/>
        <v>0</v>
      </c>
      <c r="J48" s="17">
        <v>0</v>
      </c>
      <c r="K48" s="17">
        <v>0</v>
      </c>
      <c r="L48" s="17">
        <v>0</v>
      </c>
      <c r="M48" s="17">
        <v>0</v>
      </c>
      <c r="N48" s="58">
        <f t="shared" si="139"/>
        <v>0</v>
      </c>
      <c r="O48" s="59">
        <f t="shared" si="5"/>
        <v>0</v>
      </c>
      <c r="P48" s="58">
        <f t="shared" si="124"/>
        <v>0</v>
      </c>
      <c r="Q48" s="59">
        <f t="shared" si="7"/>
        <v>0</v>
      </c>
      <c r="R48" s="58">
        <f t="shared" si="125"/>
        <v>0</v>
      </c>
      <c r="S48" s="59">
        <f t="shared" si="9"/>
        <v>0</v>
      </c>
      <c r="T48" s="58">
        <f t="shared" si="126"/>
        <v>0</v>
      </c>
      <c r="U48" s="59">
        <f t="shared" si="11"/>
        <v>0</v>
      </c>
      <c r="V48" s="58">
        <f t="shared" si="127"/>
        <v>0</v>
      </c>
      <c r="W48" s="59">
        <f t="shared" si="13"/>
        <v>0</v>
      </c>
      <c r="X48" s="90" t="s">
        <v>443</v>
      </c>
    </row>
    <row r="49" spans="1:24" ht="47.25">
      <c r="A49" s="34" t="s">
        <v>188</v>
      </c>
      <c r="B49" s="35" t="s">
        <v>189</v>
      </c>
      <c r="C49" s="36" t="s">
        <v>23</v>
      </c>
      <c r="D49" s="48">
        <f t="shared" ref="D49" si="190">SUM(D50)</f>
        <v>0</v>
      </c>
      <c r="E49" s="48">
        <f t="shared" ref="E49" si="191">SUM(E50)</f>
        <v>0</v>
      </c>
      <c r="F49" s="48">
        <f t="shared" ref="F49" si="192">SUM(F50)</f>
        <v>0</v>
      </c>
      <c r="G49" s="47">
        <f t="shared" ref="G49" si="193">G50</f>
        <v>0</v>
      </c>
      <c r="H49" s="48">
        <f t="shared" ref="H49" si="194">SUM(H50)</f>
        <v>0</v>
      </c>
      <c r="I49" s="48">
        <f t="shared" ref="I49" si="195">SUM(I50)</f>
        <v>0</v>
      </c>
      <c r="J49" s="48">
        <f t="shared" ref="J49" si="196">SUM(J50)</f>
        <v>0</v>
      </c>
      <c r="K49" s="48">
        <f t="shared" ref="K49:L49" si="197">SUM(K50)</f>
        <v>0</v>
      </c>
      <c r="L49" s="48">
        <f t="shared" si="197"/>
        <v>0</v>
      </c>
      <c r="M49" s="48">
        <f t="shared" ref="M49" si="198">SUM(M50)</f>
        <v>0</v>
      </c>
      <c r="N49" s="48">
        <f t="shared" ref="N49:V49" si="199">SUM(N50)</f>
        <v>0</v>
      </c>
      <c r="O49" s="73">
        <f t="shared" si="5"/>
        <v>0</v>
      </c>
      <c r="P49" s="48">
        <f t="shared" si="199"/>
        <v>0</v>
      </c>
      <c r="Q49" s="73">
        <f t="shared" si="7"/>
        <v>0</v>
      </c>
      <c r="R49" s="48">
        <f t="shared" si="199"/>
        <v>0</v>
      </c>
      <c r="S49" s="73">
        <f t="shared" si="9"/>
        <v>0</v>
      </c>
      <c r="T49" s="48">
        <f t="shared" si="199"/>
        <v>0</v>
      </c>
      <c r="U49" s="73">
        <f t="shared" si="11"/>
        <v>0</v>
      </c>
      <c r="V49" s="48">
        <f t="shared" si="199"/>
        <v>0</v>
      </c>
      <c r="W49" s="73">
        <f t="shared" si="13"/>
        <v>0</v>
      </c>
      <c r="X49" s="88" t="s">
        <v>384</v>
      </c>
    </row>
    <row r="50" spans="1:24">
      <c r="A50" s="25" t="s">
        <v>24</v>
      </c>
      <c r="B50" s="25" t="s">
        <v>24</v>
      </c>
      <c r="C50" s="25" t="s">
        <v>24</v>
      </c>
      <c r="D50" s="61">
        <f t="shared" si="122"/>
        <v>0</v>
      </c>
      <c r="E50" s="17">
        <v>0</v>
      </c>
      <c r="F50" s="17">
        <v>0</v>
      </c>
      <c r="G50" s="17">
        <v>0</v>
      </c>
      <c r="H50" s="17">
        <v>0</v>
      </c>
      <c r="I50" s="61">
        <f t="shared" si="123"/>
        <v>0</v>
      </c>
      <c r="J50" s="17">
        <v>0</v>
      </c>
      <c r="K50" s="17">
        <v>0</v>
      </c>
      <c r="L50" s="17">
        <v>0</v>
      </c>
      <c r="M50" s="17">
        <v>0</v>
      </c>
      <c r="N50" s="58">
        <f t="shared" si="139"/>
        <v>0</v>
      </c>
      <c r="O50" s="59">
        <f t="shared" si="5"/>
        <v>0</v>
      </c>
      <c r="P50" s="58">
        <f t="shared" si="124"/>
        <v>0</v>
      </c>
      <c r="Q50" s="59">
        <f t="shared" si="7"/>
        <v>0</v>
      </c>
      <c r="R50" s="58">
        <f t="shared" si="125"/>
        <v>0</v>
      </c>
      <c r="S50" s="59">
        <f t="shared" si="9"/>
        <v>0</v>
      </c>
      <c r="T50" s="58">
        <f t="shared" si="126"/>
        <v>0</v>
      </c>
      <c r="U50" s="59">
        <f t="shared" si="11"/>
        <v>0</v>
      </c>
      <c r="V50" s="58">
        <f t="shared" si="127"/>
        <v>0</v>
      </c>
      <c r="W50" s="59">
        <f t="shared" si="13"/>
        <v>0</v>
      </c>
      <c r="X50" s="90" t="s">
        <v>443</v>
      </c>
    </row>
    <row r="51" spans="1:24" ht="63">
      <c r="A51" s="31" t="s">
        <v>190</v>
      </c>
      <c r="B51" s="32" t="s">
        <v>191</v>
      </c>
      <c r="C51" s="33" t="s">
        <v>23</v>
      </c>
      <c r="D51" s="46">
        <f t="shared" ref="D51" si="200">SUM(D52,D59)</f>
        <v>0</v>
      </c>
      <c r="E51" s="46">
        <f t="shared" ref="E51" si="201">SUM(E52,E59)</f>
        <v>0</v>
      </c>
      <c r="F51" s="46">
        <f t="shared" ref="F51" si="202">SUM(F52,F59)</f>
        <v>0</v>
      </c>
      <c r="G51" s="46">
        <f t="shared" ref="G51" si="203">G52+G59</f>
        <v>0</v>
      </c>
      <c r="H51" s="46">
        <f t="shared" ref="H51" si="204">SUM(H52,H59)</f>
        <v>0</v>
      </c>
      <c r="I51" s="46">
        <f t="shared" ref="I51" si="205">SUM(I52,I59)</f>
        <v>0</v>
      </c>
      <c r="J51" s="46">
        <f t="shared" ref="J51" si="206">SUM(J52,J59)</f>
        <v>0</v>
      </c>
      <c r="K51" s="46">
        <f t="shared" ref="K51" si="207">SUM(K52,K59)</f>
        <v>0</v>
      </c>
      <c r="L51" s="46">
        <f t="shared" ref="L51" si="208">SUM(L52,L59)</f>
        <v>0</v>
      </c>
      <c r="M51" s="46">
        <f t="shared" ref="M51" si="209">SUM(M52,M59)</f>
        <v>0</v>
      </c>
      <c r="N51" s="46">
        <f t="shared" ref="N51:V51" si="210">SUM(N52,N59)</f>
        <v>0</v>
      </c>
      <c r="O51" s="75">
        <f t="shared" si="5"/>
        <v>0</v>
      </c>
      <c r="P51" s="46">
        <f t="shared" si="210"/>
        <v>0</v>
      </c>
      <c r="Q51" s="75">
        <f t="shared" si="7"/>
        <v>0</v>
      </c>
      <c r="R51" s="46">
        <f t="shared" si="210"/>
        <v>0</v>
      </c>
      <c r="S51" s="75">
        <f t="shared" si="9"/>
        <v>0</v>
      </c>
      <c r="T51" s="46">
        <f t="shared" si="210"/>
        <v>0</v>
      </c>
      <c r="U51" s="75">
        <f t="shared" si="11"/>
        <v>0</v>
      </c>
      <c r="V51" s="46">
        <f t="shared" si="210"/>
        <v>0</v>
      </c>
      <c r="W51" s="75">
        <f t="shared" si="13"/>
        <v>0</v>
      </c>
      <c r="X51" s="87" t="s">
        <v>384</v>
      </c>
    </row>
    <row r="52" spans="1:24" ht="47.25">
      <c r="A52" s="34" t="s">
        <v>192</v>
      </c>
      <c r="B52" s="35" t="s">
        <v>193</v>
      </c>
      <c r="C52" s="36" t="s">
        <v>23</v>
      </c>
      <c r="D52" s="48">
        <f t="shared" ref="D52" si="211">SUM(D53,D55,D57)</f>
        <v>0</v>
      </c>
      <c r="E52" s="48">
        <f t="shared" ref="E52" si="212">SUM(E53,E55,E57)</f>
        <v>0</v>
      </c>
      <c r="F52" s="48">
        <f t="shared" ref="F52" si="213">SUM(F53,F55,F57)</f>
        <v>0</v>
      </c>
      <c r="G52" s="47">
        <f t="shared" ref="G52" si="214">G53+G55+G57</f>
        <v>0</v>
      </c>
      <c r="H52" s="48">
        <f t="shared" ref="H52" si="215">SUM(H53,H55,H57)</f>
        <v>0</v>
      </c>
      <c r="I52" s="48">
        <f t="shared" ref="I52" si="216">SUM(I53,I55,I57)</f>
        <v>0</v>
      </c>
      <c r="J52" s="48">
        <f t="shared" ref="J52" si="217">SUM(J53,J55,J57)</f>
        <v>0</v>
      </c>
      <c r="K52" s="48">
        <f t="shared" ref="K52" si="218">SUM(K53,K55,K57)</f>
        <v>0</v>
      </c>
      <c r="L52" s="48">
        <f t="shared" ref="L52" si="219">SUM(L53,L55,L57)</f>
        <v>0</v>
      </c>
      <c r="M52" s="48">
        <f t="shared" ref="M52" si="220">SUM(M53,M55,M57)</f>
        <v>0</v>
      </c>
      <c r="N52" s="48">
        <f t="shared" ref="N52:V52" si="221">SUM(N53,N55,N57)</f>
        <v>0</v>
      </c>
      <c r="O52" s="73">
        <f t="shared" si="5"/>
        <v>0</v>
      </c>
      <c r="P52" s="48">
        <f t="shared" si="221"/>
        <v>0</v>
      </c>
      <c r="Q52" s="73">
        <f t="shared" si="7"/>
        <v>0</v>
      </c>
      <c r="R52" s="48">
        <f t="shared" si="221"/>
        <v>0</v>
      </c>
      <c r="S52" s="73">
        <f t="shared" si="9"/>
        <v>0</v>
      </c>
      <c r="T52" s="48">
        <f t="shared" si="221"/>
        <v>0</v>
      </c>
      <c r="U52" s="73">
        <f t="shared" si="11"/>
        <v>0</v>
      </c>
      <c r="V52" s="48">
        <f t="shared" si="221"/>
        <v>0</v>
      </c>
      <c r="W52" s="73">
        <f t="shared" si="13"/>
        <v>0</v>
      </c>
      <c r="X52" s="88" t="s">
        <v>384</v>
      </c>
    </row>
    <row r="53" spans="1:24" ht="126">
      <c r="A53" s="39" t="s">
        <v>194</v>
      </c>
      <c r="B53" s="40" t="s">
        <v>195</v>
      </c>
      <c r="C53" s="41" t="s">
        <v>23</v>
      </c>
      <c r="D53" s="49">
        <f t="shared" ref="D53" si="222">SUM(D54)</f>
        <v>0</v>
      </c>
      <c r="E53" s="49">
        <f t="shared" ref="E53" si="223">SUM(E54)</f>
        <v>0</v>
      </c>
      <c r="F53" s="49">
        <f t="shared" ref="F53" si="224">SUM(F54)</f>
        <v>0</v>
      </c>
      <c r="G53" s="96">
        <f t="shared" ref="G53" si="225">G54</f>
        <v>0</v>
      </c>
      <c r="H53" s="49">
        <f t="shared" ref="H53" si="226">SUM(H54)</f>
        <v>0</v>
      </c>
      <c r="I53" s="49">
        <f t="shared" ref="I53" si="227">SUM(I54)</f>
        <v>0</v>
      </c>
      <c r="J53" s="49">
        <f t="shared" ref="J53" si="228">SUM(J54)</f>
        <v>0</v>
      </c>
      <c r="K53" s="49">
        <f t="shared" ref="K53:L53" si="229">SUM(K54)</f>
        <v>0</v>
      </c>
      <c r="L53" s="49">
        <f t="shared" si="229"/>
        <v>0</v>
      </c>
      <c r="M53" s="49">
        <f t="shared" ref="M53" si="230">SUM(M54)</f>
        <v>0</v>
      </c>
      <c r="N53" s="49">
        <f t="shared" ref="N53:V53" si="231">SUM(N54)</f>
        <v>0</v>
      </c>
      <c r="O53" s="76">
        <f t="shared" si="5"/>
        <v>0</v>
      </c>
      <c r="P53" s="49">
        <f t="shared" si="231"/>
        <v>0</v>
      </c>
      <c r="Q53" s="76">
        <f t="shared" si="7"/>
        <v>0</v>
      </c>
      <c r="R53" s="49">
        <f t="shared" si="231"/>
        <v>0</v>
      </c>
      <c r="S53" s="76">
        <f t="shared" si="9"/>
        <v>0</v>
      </c>
      <c r="T53" s="49">
        <f t="shared" si="231"/>
        <v>0</v>
      </c>
      <c r="U53" s="76">
        <f t="shared" si="11"/>
        <v>0</v>
      </c>
      <c r="V53" s="49">
        <f t="shared" si="231"/>
        <v>0</v>
      </c>
      <c r="W53" s="76">
        <f t="shared" si="13"/>
        <v>0</v>
      </c>
      <c r="X53" s="91" t="s">
        <v>384</v>
      </c>
    </row>
    <row r="54" spans="1:24">
      <c r="A54" s="25" t="s">
        <v>24</v>
      </c>
      <c r="B54" s="25" t="s">
        <v>24</v>
      </c>
      <c r="C54" s="25" t="s">
        <v>24</v>
      </c>
      <c r="D54" s="61">
        <f t="shared" si="122"/>
        <v>0</v>
      </c>
      <c r="E54" s="17">
        <v>0</v>
      </c>
      <c r="F54" s="17">
        <v>0</v>
      </c>
      <c r="G54" s="17">
        <v>0</v>
      </c>
      <c r="H54" s="17">
        <v>0</v>
      </c>
      <c r="I54" s="61">
        <f t="shared" si="123"/>
        <v>0</v>
      </c>
      <c r="J54" s="17">
        <v>0</v>
      </c>
      <c r="K54" s="17">
        <v>0</v>
      </c>
      <c r="L54" s="17">
        <v>0</v>
      </c>
      <c r="M54" s="17">
        <v>0</v>
      </c>
      <c r="N54" s="58">
        <f t="shared" si="139"/>
        <v>0</v>
      </c>
      <c r="O54" s="59">
        <f t="shared" si="5"/>
        <v>0</v>
      </c>
      <c r="P54" s="58">
        <f t="shared" si="124"/>
        <v>0</v>
      </c>
      <c r="Q54" s="59">
        <f t="shared" si="7"/>
        <v>0</v>
      </c>
      <c r="R54" s="58">
        <f t="shared" si="125"/>
        <v>0</v>
      </c>
      <c r="S54" s="59">
        <f t="shared" si="9"/>
        <v>0</v>
      </c>
      <c r="T54" s="58">
        <f t="shared" si="126"/>
        <v>0</v>
      </c>
      <c r="U54" s="59">
        <f t="shared" si="11"/>
        <v>0</v>
      </c>
      <c r="V54" s="58">
        <f t="shared" si="127"/>
        <v>0</v>
      </c>
      <c r="W54" s="59">
        <f t="shared" si="13"/>
        <v>0</v>
      </c>
      <c r="X54" s="90" t="s">
        <v>443</v>
      </c>
    </row>
    <row r="55" spans="1:24" ht="110.25">
      <c r="A55" s="39" t="s">
        <v>196</v>
      </c>
      <c r="B55" s="40" t="s">
        <v>197</v>
      </c>
      <c r="C55" s="41" t="s">
        <v>23</v>
      </c>
      <c r="D55" s="49">
        <f t="shared" ref="D55" si="232">SUM(D56)</f>
        <v>0</v>
      </c>
      <c r="E55" s="49">
        <f t="shared" ref="E55" si="233">SUM(E56)</f>
        <v>0</v>
      </c>
      <c r="F55" s="49">
        <f t="shared" ref="F55" si="234">SUM(F56)</f>
        <v>0</v>
      </c>
      <c r="G55" s="96">
        <f t="shared" ref="G55" si="235">G56</f>
        <v>0</v>
      </c>
      <c r="H55" s="49">
        <f t="shared" ref="H55" si="236">SUM(H56)</f>
        <v>0</v>
      </c>
      <c r="I55" s="49">
        <f t="shared" ref="I55" si="237">SUM(I56)</f>
        <v>0</v>
      </c>
      <c r="J55" s="49">
        <f t="shared" ref="J55" si="238">SUM(J56)</f>
        <v>0</v>
      </c>
      <c r="K55" s="49">
        <f t="shared" ref="K55:L55" si="239">SUM(K56)</f>
        <v>0</v>
      </c>
      <c r="L55" s="49">
        <f t="shared" si="239"/>
        <v>0</v>
      </c>
      <c r="M55" s="49">
        <f t="shared" ref="M55" si="240">SUM(M56)</f>
        <v>0</v>
      </c>
      <c r="N55" s="49">
        <f t="shared" ref="N55:V55" si="241">SUM(N56)</f>
        <v>0</v>
      </c>
      <c r="O55" s="76">
        <f t="shared" si="5"/>
        <v>0</v>
      </c>
      <c r="P55" s="49">
        <f t="shared" si="241"/>
        <v>0</v>
      </c>
      <c r="Q55" s="76">
        <f t="shared" si="7"/>
        <v>0</v>
      </c>
      <c r="R55" s="49">
        <f t="shared" si="241"/>
        <v>0</v>
      </c>
      <c r="S55" s="76">
        <f t="shared" si="9"/>
        <v>0</v>
      </c>
      <c r="T55" s="49">
        <f t="shared" si="241"/>
        <v>0</v>
      </c>
      <c r="U55" s="76">
        <f t="shared" si="11"/>
        <v>0</v>
      </c>
      <c r="V55" s="49">
        <f t="shared" si="241"/>
        <v>0</v>
      </c>
      <c r="W55" s="76">
        <f t="shared" si="13"/>
        <v>0</v>
      </c>
      <c r="X55" s="91" t="s">
        <v>384</v>
      </c>
    </row>
    <row r="56" spans="1:24">
      <c r="A56" s="25" t="s">
        <v>24</v>
      </c>
      <c r="B56" s="25" t="s">
        <v>24</v>
      </c>
      <c r="C56" s="25" t="s">
        <v>24</v>
      </c>
      <c r="D56" s="61">
        <f t="shared" si="122"/>
        <v>0</v>
      </c>
      <c r="E56" s="17">
        <v>0</v>
      </c>
      <c r="F56" s="17">
        <v>0</v>
      </c>
      <c r="G56" s="17">
        <v>0</v>
      </c>
      <c r="H56" s="17">
        <v>0</v>
      </c>
      <c r="I56" s="61">
        <f t="shared" si="123"/>
        <v>0</v>
      </c>
      <c r="J56" s="17">
        <v>0</v>
      </c>
      <c r="K56" s="17">
        <v>0</v>
      </c>
      <c r="L56" s="17">
        <v>0</v>
      </c>
      <c r="M56" s="17">
        <v>0</v>
      </c>
      <c r="N56" s="58">
        <f t="shared" si="139"/>
        <v>0</v>
      </c>
      <c r="O56" s="59">
        <f t="shared" si="5"/>
        <v>0</v>
      </c>
      <c r="P56" s="58">
        <f t="shared" si="124"/>
        <v>0</v>
      </c>
      <c r="Q56" s="59">
        <f t="shared" si="7"/>
        <v>0</v>
      </c>
      <c r="R56" s="58">
        <f t="shared" si="125"/>
        <v>0</v>
      </c>
      <c r="S56" s="59">
        <f t="shared" si="9"/>
        <v>0</v>
      </c>
      <c r="T56" s="58">
        <f t="shared" si="126"/>
        <v>0</v>
      </c>
      <c r="U56" s="59">
        <f t="shared" si="11"/>
        <v>0</v>
      </c>
      <c r="V56" s="58">
        <f t="shared" si="127"/>
        <v>0</v>
      </c>
      <c r="W56" s="59">
        <f t="shared" si="13"/>
        <v>0</v>
      </c>
      <c r="X56" s="90" t="s">
        <v>443</v>
      </c>
    </row>
    <row r="57" spans="1:24" ht="110.25" customHeight="1">
      <c r="A57" s="39" t="s">
        <v>198</v>
      </c>
      <c r="B57" s="40" t="s">
        <v>199</v>
      </c>
      <c r="C57" s="41" t="s">
        <v>23</v>
      </c>
      <c r="D57" s="49">
        <f t="shared" ref="D57" si="242">SUM(D58)</f>
        <v>0</v>
      </c>
      <c r="E57" s="49">
        <f t="shared" ref="E57" si="243">SUM(E58)</f>
        <v>0</v>
      </c>
      <c r="F57" s="49">
        <f t="shared" ref="F57" si="244">SUM(F58)</f>
        <v>0</v>
      </c>
      <c r="G57" s="96">
        <f t="shared" ref="G57" si="245">G58</f>
        <v>0</v>
      </c>
      <c r="H57" s="49">
        <f t="shared" ref="H57" si="246">SUM(H58)</f>
        <v>0</v>
      </c>
      <c r="I57" s="49">
        <f t="shared" ref="I57" si="247">SUM(I58)</f>
        <v>0</v>
      </c>
      <c r="J57" s="49">
        <f t="shared" ref="J57" si="248">SUM(J58)</f>
        <v>0</v>
      </c>
      <c r="K57" s="49">
        <f t="shared" ref="K57:L57" si="249">SUM(K58)</f>
        <v>0</v>
      </c>
      <c r="L57" s="49">
        <f t="shared" si="249"/>
        <v>0</v>
      </c>
      <c r="M57" s="49">
        <f t="shared" ref="M57" si="250">SUM(M58)</f>
        <v>0</v>
      </c>
      <c r="N57" s="49">
        <f t="shared" ref="N57:V57" si="251">SUM(N58)</f>
        <v>0</v>
      </c>
      <c r="O57" s="76">
        <f t="shared" si="5"/>
        <v>0</v>
      </c>
      <c r="P57" s="49">
        <f t="shared" si="251"/>
        <v>0</v>
      </c>
      <c r="Q57" s="76">
        <f t="shared" si="7"/>
        <v>0</v>
      </c>
      <c r="R57" s="49">
        <f t="shared" si="251"/>
        <v>0</v>
      </c>
      <c r="S57" s="76">
        <f t="shared" si="9"/>
        <v>0</v>
      </c>
      <c r="T57" s="49">
        <f t="shared" si="251"/>
        <v>0</v>
      </c>
      <c r="U57" s="76">
        <f t="shared" si="11"/>
        <v>0</v>
      </c>
      <c r="V57" s="49">
        <f t="shared" si="251"/>
        <v>0</v>
      </c>
      <c r="W57" s="76">
        <f t="shared" si="13"/>
        <v>0</v>
      </c>
      <c r="X57" s="91" t="s">
        <v>384</v>
      </c>
    </row>
    <row r="58" spans="1:24">
      <c r="A58" s="25" t="s">
        <v>24</v>
      </c>
      <c r="B58" s="25" t="s">
        <v>24</v>
      </c>
      <c r="C58" s="25" t="s">
        <v>24</v>
      </c>
      <c r="D58" s="61">
        <f t="shared" si="122"/>
        <v>0</v>
      </c>
      <c r="E58" s="17">
        <v>0</v>
      </c>
      <c r="F58" s="17">
        <v>0</v>
      </c>
      <c r="G58" s="17">
        <v>0</v>
      </c>
      <c r="H58" s="17">
        <v>0</v>
      </c>
      <c r="I58" s="61">
        <f t="shared" si="123"/>
        <v>0</v>
      </c>
      <c r="J58" s="17">
        <v>0</v>
      </c>
      <c r="K58" s="17">
        <v>0</v>
      </c>
      <c r="L58" s="17">
        <v>0</v>
      </c>
      <c r="M58" s="17">
        <v>0</v>
      </c>
      <c r="N58" s="58">
        <f t="shared" si="139"/>
        <v>0</v>
      </c>
      <c r="O58" s="59">
        <f t="shared" si="5"/>
        <v>0</v>
      </c>
      <c r="P58" s="58">
        <f t="shared" si="124"/>
        <v>0</v>
      </c>
      <c r="Q58" s="59">
        <f t="shared" si="7"/>
        <v>0</v>
      </c>
      <c r="R58" s="58">
        <f t="shared" si="125"/>
        <v>0</v>
      </c>
      <c r="S58" s="59">
        <f t="shared" si="9"/>
        <v>0</v>
      </c>
      <c r="T58" s="58">
        <f t="shared" si="126"/>
        <v>0</v>
      </c>
      <c r="U58" s="59">
        <f t="shared" si="11"/>
        <v>0</v>
      </c>
      <c r="V58" s="58">
        <f t="shared" si="127"/>
        <v>0</v>
      </c>
      <c r="W58" s="59">
        <f t="shared" si="13"/>
        <v>0</v>
      </c>
      <c r="X58" s="90" t="s">
        <v>443</v>
      </c>
    </row>
    <row r="59" spans="1:24" ht="47.25">
      <c r="A59" s="34" t="s">
        <v>200</v>
      </c>
      <c r="B59" s="35" t="s">
        <v>193</v>
      </c>
      <c r="C59" s="36" t="s">
        <v>23</v>
      </c>
      <c r="D59" s="48">
        <f t="shared" ref="D59" si="252">SUM(D60,D62,D64)</f>
        <v>0</v>
      </c>
      <c r="E59" s="48">
        <f t="shared" ref="E59" si="253">SUM(E60,E62,E64)</f>
        <v>0</v>
      </c>
      <c r="F59" s="48">
        <f t="shared" ref="F59" si="254">SUM(F60,F62,F64)</f>
        <v>0</v>
      </c>
      <c r="G59" s="47">
        <f t="shared" ref="G59" si="255">G60+G62+G64</f>
        <v>0</v>
      </c>
      <c r="H59" s="48">
        <f t="shared" ref="H59" si="256">SUM(H60,H62,H64)</f>
        <v>0</v>
      </c>
      <c r="I59" s="48">
        <f t="shared" ref="I59" si="257">SUM(I60,I62,I64)</f>
        <v>0</v>
      </c>
      <c r="J59" s="48">
        <f t="shared" ref="J59" si="258">SUM(J60,J62,J64)</f>
        <v>0</v>
      </c>
      <c r="K59" s="48">
        <f t="shared" ref="K59" si="259">SUM(K60,K62,K64)</f>
        <v>0</v>
      </c>
      <c r="L59" s="48">
        <f t="shared" ref="L59" si="260">SUM(L60,L62,L64)</f>
        <v>0</v>
      </c>
      <c r="M59" s="48">
        <f t="shared" ref="M59" si="261">SUM(M60,M62,M64)</f>
        <v>0</v>
      </c>
      <c r="N59" s="48">
        <f t="shared" ref="N59:V59" si="262">SUM(N60,N62,N64)</f>
        <v>0</v>
      </c>
      <c r="O59" s="73">
        <f t="shared" si="5"/>
        <v>0</v>
      </c>
      <c r="P59" s="48">
        <f t="shared" si="262"/>
        <v>0</v>
      </c>
      <c r="Q59" s="73">
        <f t="shared" si="7"/>
        <v>0</v>
      </c>
      <c r="R59" s="48">
        <f t="shared" si="262"/>
        <v>0</v>
      </c>
      <c r="S59" s="73">
        <f t="shared" si="9"/>
        <v>0</v>
      </c>
      <c r="T59" s="48">
        <f t="shared" si="262"/>
        <v>0</v>
      </c>
      <c r="U59" s="73">
        <f t="shared" si="11"/>
        <v>0</v>
      </c>
      <c r="V59" s="48">
        <f t="shared" si="262"/>
        <v>0</v>
      </c>
      <c r="W59" s="73">
        <f t="shared" si="13"/>
        <v>0</v>
      </c>
      <c r="X59" s="88" t="s">
        <v>384</v>
      </c>
    </row>
    <row r="60" spans="1:24" ht="126">
      <c r="A60" s="39" t="s">
        <v>201</v>
      </c>
      <c r="B60" s="40" t="s">
        <v>195</v>
      </c>
      <c r="C60" s="41" t="s">
        <v>23</v>
      </c>
      <c r="D60" s="49">
        <f t="shared" ref="D60" si="263">SUM(D61)</f>
        <v>0</v>
      </c>
      <c r="E60" s="49">
        <f t="shared" ref="E60" si="264">SUM(E61)</f>
        <v>0</v>
      </c>
      <c r="F60" s="49">
        <f t="shared" ref="F60" si="265">SUM(F61)</f>
        <v>0</v>
      </c>
      <c r="G60" s="96">
        <f t="shared" ref="G60" si="266">G61</f>
        <v>0</v>
      </c>
      <c r="H60" s="49">
        <f t="shared" ref="H60" si="267">SUM(H61)</f>
        <v>0</v>
      </c>
      <c r="I60" s="49">
        <f t="shared" ref="I60" si="268">SUM(I61)</f>
        <v>0</v>
      </c>
      <c r="J60" s="49">
        <f t="shared" ref="J60" si="269">SUM(J61)</f>
        <v>0</v>
      </c>
      <c r="K60" s="49">
        <f t="shared" ref="K60:L60" si="270">SUM(K61)</f>
        <v>0</v>
      </c>
      <c r="L60" s="49">
        <f t="shared" si="270"/>
        <v>0</v>
      </c>
      <c r="M60" s="49">
        <f t="shared" ref="M60" si="271">SUM(M61)</f>
        <v>0</v>
      </c>
      <c r="N60" s="49">
        <f t="shared" ref="N60:V60" si="272">SUM(N61)</f>
        <v>0</v>
      </c>
      <c r="O60" s="76">
        <f t="shared" si="5"/>
        <v>0</v>
      </c>
      <c r="P60" s="49">
        <f t="shared" si="272"/>
        <v>0</v>
      </c>
      <c r="Q60" s="76">
        <f t="shared" si="7"/>
        <v>0</v>
      </c>
      <c r="R60" s="49">
        <f t="shared" si="272"/>
        <v>0</v>
      </c>
      <c r="S60" s="76">
        <f t="shared" si="9"/>
        <v>0</v>
      </c>
      <c r="T60" s="49">
        <f t="shared" si="272"/>
        <v>0</v>
      </c>
      <c r="U60" s="76">
        <f t="shared" si="11"/>
        <v>0</v>
      </c>
      <c r="V60" s="49">
        <f t="shared" si="272"/>
        <v>0</v>
      </c>
      <c r="W60" s="76">
        <f t="shared" si="13"/>
        <v>0</v>
      </c>
      <c r="X60" s="91" t="s">
        <v>384</v>
      </c>
    </row>
    <row r="61" spans="1:24">
      <c r="A61" s="25" t="s">
        <v>24</v>
      </c>
      <c r="B61" s="25" t="s">
        <v>24</v>
      </c>
      <c r="C61" s="25" t="s">
        <v>24</v>
      </c>
      <c r="D61" s="61">
        <f t="shared" si="122"/>
        <v>0</v>
      </c>
      <c r="E61" s="17">
        <v>0</v>
      </c>
      <c r="F61" s="17">
        <v>0</v>
      </c>
      <c r="G61" s="17">
        <v>0</v>
      </c>
      <c r="H61" s="17">
        <v>0</v>
      </c>
      <c r="I61" s="61">
        <f t="shared" si="123"/>
        <v>0</v>
      </c>
      <c r="J61" s="17">
        <v>0</v>
      </c>
      <c r="K61" s="17">
        <v>0</v>
      </c>
      <c r="L61" s="17">
        <v>0</v>
      </c>
      <c r="M61" s="17">
        <v>0</v>
      </c>
      <c r="N61" s="58">
        <f t="shared" si="139"/>
        <v>0</v>
      </c>
      <c r="O61" s="59">
        <f t="shared" si="5"/>
        <v>0</v>
      </c>
      <c r="P61" s="58">
        <f t="shared" si="124"/>
        <v>0</v>
      </c>
      <c r="Q61" s="59">
        <f t="shared" si="7"/>
        <v>0</v>
      </c>
      <c r="R61" s="58">
        <f t="shared" si="125"/>
        <v>0</v>
      </c>
      <c r="S61" s="59">
        <f t="shared" si="9"/>
        <v>0</v>
      </c>
      <c r="T61" s="58">
        <f t="shared" si="126"/>
        <v>0</v>
      </c>
      <c r="U61" s="59">
        <f t="shared" si="11"/>
        <v>0</v>
      </c>
      <c r="V61" s="58">
        <f t="shared" si="127"/>
        <v>0</v>
      </c>
      <c r="W61" s="59">
        <f t="shared" si="13"/>
        <v>0</v>
      </c>
      <c r="X61" s="90" t="s">
        <v>443</v>
      </c>
    </row>
    <row r="62" spans="1:24" ht="110.25">
      <c r="A62" s="39" t="s">
        <v>202</v>
      </c>
      <c r="B62" s="40" t="s">
        <v>197</v>
      </c>
      <c r="C62" s="41" t="s">
        <v>23</v>
      </c>
      <c r="D62" s="49">
        <f t="shared" ref="D62" si="273">SUM(D63)</f>
        <v>0</v>
      </c>
      <c r="E62" s="49">
        <f t="shared" ref="E62" si="274">SUM(E63)</f>
        <v>0</v>
      </c>
      <c r="F62" s="49">
        <f t="shared" ref="F62" si="275">SUM(F63)</f>
        <v>0</v>
      </c>
      <c r="G62" s="96">
        <f t="shared" ref="G62" si="276">G63</f>
        <v>0</v>
      </c>
      <c r="H62" s="49">
        <f t="shared" ref="H62" si="277">SUM(H63)</f>
        <v>0</v>
      </c>
      <c r="I62" s="49">
        <f t="shared" ref="I62" si="278">SUM(I63)</f>
        <v>0</v>
      </c>
      <c r="J62" s="49">
        <f t="shared" ref="J62" si="279">SUM(J63)</f>
        <v>0</v>
      </c>
      <c r="K62" s="49">
        <f t="shared" ref="K62:L62" si="280">SUM(K63)</f>
        <v>0</v>
      </c>
      <c r="L62" s="49">
        <f t="shared" si="280"/>
        <v>0</v>
      </c>
      <c r="M62" s="49">
        <f t="shared" ref="M62" si="281">SUM(M63)</f>
        <v>0</v>
      </c>
      <c r="N62" s="49">
        <f t="shared" ref="N62:V62" si="282">SUM(N63)</f>
        <v>0</v>
      </c>
      <c r="O62" s="76">
        <f t="shared" si="5"/>
        <v>0</v>
      </c>
      <c r="P62" s="49">
        <f t="shared" si="282"/>
        <v>0</v>
      </c>
      <c r="Q62" s="76">
        <f t="shared" si="7"/>
        <v>0</v>
      </c>
      <c r="R62" s="49">
        <f t="shared" si="282"/>
        <v>0</v>
      </c>
      <c r="S62" s="76">
        <f t="shared" si="9"/>
        <v>0</v>
      </c>
      <c r="T62" s="49">
        <f t="shared" si="282"/>
        <v>0</v>
      </c>
      <c r="U62" s="76">
        <f t="shared" si="11"/>
        <v>0</v>
      </c>
      <c r="V62" s="49">
        <f t="shared" si="282"/>
        <v>0</v>
      </c>
      <c r="W62" s="76">
        <f t="shared" si="13"/>
        <v>0</v>
      </c>
      <c r="X62" s="91" t="s">
        <v>384</v>
      </c>
    </row>
    <row r="63" spans="1:24">
      <c r="A63" s="25" t="s">
        <v>24</v>
      </c>
      <c r="B63" s="25" t="s">
        <v>24</v>
      </c>
      <c r="C63" s="25" t="s">
        <v>24</v>
      </c>
      <c r="D63" s="61">
        <f t="shared" si="122"/>
        <v>0</v>
      </c>
      <c r="E63" s="17">
        <v>0</v>
      </c>
      <c r="F63" s="17">
        <v>0</v>
      </c>
      <c r="G63" s="17">
        <v>0</v>
      </c>
      <c r="H63" s="17">
        <v>0</v>
      </c>
      <c r="I63" s="61">
        <f t="shared" si="123"/>
        <v>0</v>
      </c>
      <c r="J63" s="17">
        <v>0</v>
      </c>
      <c r="K63" s="17">
        <v>0</v>
      </c>
      <c r="L63" s="17">
        <v>0</v>
      </c>
      <c r="M63" s="17">
        <v>0</v>
      </c>
      <c r="N63" s="58">
        <f t="shared" si="139"/>
        <v>0</v>
      </c>
      <c r="O63" s="59">
        <f t="shared" si="5"/>
        <v>0</v>
      </c>
      <c r="P63" s="58">
        <f t="shared" si="124"/>
        <v>0</v>
      </c>
      <c r="Q63" s="59">
        <f t="shared" si="7"/>
        <v>0</v>
      </c>
      <c r="R63" s="58">
        <f t="shared" si="125"/>
        <v>0</v>
      </c>
      <c r="S63" s="59">
        <f t="shared" si="9"/>
        <v>0</v>
      </c>
      <c r="T63" s="58">
        <f t="shared" si="126"/>
        <v>0</v>
      </c>
      <c r="U63" s="59">
        <f t="shared" si="11"/>
        <v>0</v>
      </c>
      <c r="V63" s="58">
        <f t="shared" si="127"/>
        <v>0</v>
      </c>
      <c r="W63" s="59">
        <f t="shared" si="13"/>
        <v>0</v>
      </c>
      <c r="X63" s="90" t="s">
        <v>443</v>
      </c>
    </row>
    <row r="64" spans="1:24" ht="110.25" customHeight="1">
      <c r="A64" s="39" t="s">
        <v>203</v>
      </c>
      <c r="B64" s="40" t="s">
        <v>204</v>
      </c>
      <c r="C64" s="41" t="s">
        <v>23</v>
      </c>
      <c r="D64" s="49">
        <f t="shared" ref="D64" si="283">SUM(D65)</f>
        <v>0</v>
      </c>
      <c r="E64" s="49">
        <f t="shared" ref="E64" si="284">SUM(E65)</f>
        <v>0</v>
      </c>
      <c r="F64" s="49">
        <f t="shared" ref="F64" si="285">SUM(F65)</f>
        <v>0</v>
      </c>
      <c r="G64" s="96">
        <f t="shared" ref="G64" si="286">G65</f>
        <v>0</v>
      </c>
      <c r="H64" s="49">
        <f t="shared" ref="H64" si="287">SUM(H65)</f>
        <v>0</v>
      </c>
      <c r="I64" s="49">
        <f t="shared" ref="I64" si="288">SUM(I65)</f>
        <v>0</v>
      </c>
      <c r="J64" s="49">
        <f t="shared" ref="J64" si="289">SUM(J65)</f>
        <v>0</v>
      </c>
      <c r="K64" s="49">
        <f t="shared" ref="K64:L64" si="290">SUM(K65)</f>
        <v>0</v>
      </c>
      <c r="L64" s="49">
        <f t="shared" si="290"/>
        <v>0</v>
      </c>
      <c r="M64" s="49">
        <f t="shared" ref="M64" si="291">SUM(M65)</f>
        <v>0</v>
      </c>
      <c r="N64" s="49">
        <f t="shared" ref="N64:V64" si="292">SUM(N65)</f>
        <v>0</v>
      </c>
      <c r="O64" s="76">
        <f t="shared" si="5"/>
        <v>0</v>
      </c>
      <c r="P64" s="49">
        <f t="shared" si="292"/>
        <v>0</v>
      </c>
      <c r="Q64" s="76">
        <f t="shared" si="7"/>
        <v>0</v>
      </c>
      <c r="R64" s="49">
        <f t="shared" si="292"/>
        <v>0</v>
      </c>
      <c r="S64" s="76">
        <f t="shared" si="9"/>
        <v>0</v>
      </c>
      <c r="T64" s="49">
        <f t="shared" si="292"/>
        <v>0</v>
      </c>
      <c r="U64" s="76">
        <f t="shared" si="11"/>
        <v>0</v>
      </c>
      <c r="V64" s="49">
        <f t="shared" si="292"/>
        <v>0</v>
      </c>
      <c r="W64" s="76">
        <f t="shared" si="13"/>
        <v>0</v>
      </c>
      <c r="X64" s="91" t="s">
        <v>384</v>
      </c>
    </row>
    <row r="65" spans="1:24">
      <c r="A65" s="25" t="s">
        <v>24</v>
      </c>
      <c r="B65" s="25" t="s">
        <v>24</v>
      </c>
      <c r="C65" s="25" t="s">
        <v>24</v>
      </c>
      <c r="D65" s="61">
        <f t="shared" si="122"/>
        <v>0</v>
      </c>
      <c r="E65" s="17">
        <v>0</v>
      </c>
      <c r="F65" s="17">
        <v>0</v>
      </c>
      <c r="G65" s="17">
        <v>0</v>
      </c>
      <c r="H65" s="17">
        <v>0</v>
      </c>
      <c r="I65" s="61">
        <f t="shared" si="123"/>
        <v>0</v>
      </c>
      <c r="J65" s="17">
        <v>0</v>
      </c>
      <c r="K65" s="17">
        <v>0</v>
      </c>
      <c r="L65" s="17">
        <v>0</v>
      </c>
      <c r="M65" s="17">
        <v>0</v>
      </c>
      <c r="N65" s="58">
        <f t="shared" si="139"/>
        <v>0</v>
      </c>
      <c r="O65" s="59">
        <f t="shared" si="5"/>
        <v>0</v>
      </c>
      <c r="P65" s="58">
        <f t="shared" si="124"/>
        <v>0</v>
      </c>
      <c r="Q65" s="59">
        <f t="shared" si="7"/>
        <v>0</v>
      </c>
      <c r="R65" s="58">
        <f t="shared" si="125"/>
        <v>0</v>
      </c>
      <c r="S65" s="59">
        <f t="shared" si="9"/>
        <v>0</v>
      </c>
      <c r="T65" s="58">
        <f t="shared" si="126"/>
        <v>0</v>
      </c>
      <c r="U65" s="59">
        <f t="shared" si="11"/>
        <v>0</v>
      </c>
      <c r="V65" s="58">
        <f t="shared" si="127"/>
        <v>0</v>
      </c>
      <c r="W65" s="59">
        <f t="shared" si="13"/>
        <v>0</v>
      </c>
      <c r="X65" s="90" t="s">
        <v>443</v>
      </c>
    </row>
    <row r="66" spans="1:24" ht="110.25">
      <c r="A66" s="31" t="s">
        <v>205</v>
      </c>
      <c r="B66" s="32" t="s">
        <v>206</v>
      </c>
      <c r="C66" s="33" t="s">
        <v>23</v>
      </c>
      <c r="D66" s="46">
        <f t="shared" ref="D66" si="293">SUM(D67,D69)</f>
        <v>0</v>
      </c>
      <c r="E66" s="46">
        <f t="shared" ref="E66" si="294">SUM(E67,E69)</f>
        <v>0</v>
      </c>
      <c r="F66" s="46">
        <f t="shared" ref="F66" si="295">SUM(F67,F69)</f>
        <v>0</v>
      </c>
      <c r="G66" s="46">
        <f t="shared" ref="G66" si="296">G67+G69</f>
        <v>0</v>
      </c>
      <c r="H66" s="46">
        <f t="shared" ref="H66" si="297">SUM(H67,H69)</f>
        <v>0</v>
      </c>
      <c r="I66" s="46">
        <f t="shared" ref="I66" si="298">SUM(I67,I69)</f>
        <v>0</v>
      </c>
      <c r="J66" s="46">
        <f t="shared" ref="J66" si="299">SUM(J67,J69)</f>
        <v>0</v>
      </c>
      <c r="K66" s="46">
        <f t="shared" ref="K66" si="300">SUM(K67,K69)</f>
        <v>0</v>
      </c>
      <c r="L66" s="46">
        <f t="shared" ref="L66" si="301">SUM(L67,L69)</f>
        <v>0</v>
      </c>
      <c r="M66" s="46">
        <f t="shared" ref="M66" si="302">SUM(M67,M69)</f>
        <v>0</v>
      </c>
      <c r="N66" s="46">
        <f t="shared" ref="N66:V66" si="303">SUM(N67,N69)</f>
        <v>0</v>
      </c>
      <c r="O66" s="75">
        <f t="shared" si="5"/>
        <v>0</v>
      </c>
      <c r="P66" s="46">
        <f t="shared" si="303"/>
        <v>0</v>
      </c>
      <c r="Q66" s="75">
        <f t="shared" si="7"/>
        <v>0</v>
      </c>
      <c r="R66" s="46">
        <f t="shared" si="303"/>
        <v>0</v>
      </c>
      <c r="S66" s="75">
        <f t="shared" si="9"/>
        <v>0</v>
      </c>
      <c r="T66" s="46">
        <f t="shared" si="303"/>
        <v>0</v>
      </c>
      <c r="U66" s="75">
        <f t="shared" si="11"/>
        <v>0</v>
      </c>
      <c r="V66" s="46">
        <f t="shared" si="303"/>
        <v>0</v>
      </c>
      <c r="W66" s="75">
        <f t="shared" si="13"/>
        <v>0</v>
      </c>
      <c r="X66" s="87" t="s">
        <v>384</v>
      </c>
    </row>
    <row r="67" spans="1:24" ht="78.75">
      <c r="A67" s="34" t="s">
        <v>207</v>
      </c>
      <c r="B67" s="35" t="s">
        <v>208</v>
      </c>
      <c r="C67" s="36" t="s">
        <v>23</v>
      </c>
      <c r="D67" s="48">
        <f t="shared" ref="D67" si="304">SUM(D68)</f>
        <v>0</v>
      </c>
      <c r="E67" s="48">
        <f t="shared" ref="E67" si="305">SUM(E68)</f>
        <v>0</v>
      </c>
      <c r="F67" s="48">
        <f t="shared" ref="F67" si="306">SUM(F68)</f>
        <v>0</v>
      </c>
      <c r="G67" s="47">
        <f t="shared" ref="G67" si="307">G68</f>
        <v>0</v>
      </c>
      <c r="H67" s="48">
        <f t="shared" ref="H67" si="308">SUM(H68)</f>
        <v>0</v>
      </c>
      <c r="I67" s="48">
        <f t="shared" ref="I67" si="309">SUM(I68)</f>
        <v>0</v>
      </c>
      <c r="J67" s="48">
        <f t="shared" ref="J67" si="310">SUM(J68)</f>
        <v>0</v>
      </c>
      <c r="K67" s="48">
        <f t="shared" ref="K67:L67" si="311">SUM(K68)</f>
        <v>0</v>
      </c>
      <c r="L67" s="48">
        <f t="shared" si="311"/>
        <v>0</v>
      </c>
      <c r="M67" s="48">
        <f t="shared" ref="M67" si="312">SUM(M68)</f>
        <v>0</v>
      </c>
      <c r="N67" s="48">
        <f t="shared" ref="N67:V67" si="313">SUM(N68)</f>
        <v>0</v>
      </c>
      <c r="O67" s="73">
        <f t="shared" si="5"/>
        <v>0</v>
      </c>
      <c r="P67" s="48">
        <f t="shared" si="313"/>
        <v>0</v>
      </c>
      <c r="Q67" s="73">
        <f t="shared" si="7"/>
        <v>0</v>
      </c>
      <c r="R67" s="48">
        <f t="shared" si="313"/>
        <v>0</v>
      </c>
      <c r="S67" s="73">
        <f t="shared" si="9"/>
        <v>0</v>
      </c>
      <c r="T67" s="48">
        <f t="shared" si="313"/>
        <v>0</v>
      </c>
      <c r="U67" s="73">
        <f t="shared" si="11"/>
        <v>0</v>
      </c>
      <c r="V67" s="48">
        <f t="shared" si="313"/>
        <v>0</v>
      </c>
      <c r="W67" s="73">
        <f t="shared" si="13"/>
        <v>0</v>
      </c>
      <c r="X67" s="88" t="s">
        <v>384</v>
      </c>
    </row>
    <row r="68" spans="1:24">
      <c r="A68" s="25" t="s">
        <v>24</v>
      </c>
      <c r="B68" s="25" t="s">
        <v>24</v>
      </c>
      <c r="C68" s="25" t="s">
        <v>24</v>
      </c>
      <c r="D68" s="61">
        <f t="shared" si="122"/>
        <v>0</v>
      </c>
      <c r="E68" s="17">
        <v>0</v>
      </c>
      <c r="F68" s="17">
        <v>0</v>
      </c>
      <c r="G68" s="94">
        <v>0</v>
      </c>
      <c r="H68" s="17">
        <v>0</v>
      </c>
      <c r="I68" s="61">
        <f t="shared" si="123"/>
        <v>0</v>
      </c>
      <c r="J68" s="17">
        <v>0</v>
      </c>
      <c r="K68" s="17">
        <v>0</v>
      </c>
      <c r="L68" s="17">
        <v>0</v>
      </c>
      <c r="M68" s="17">
        <v>0</v>
      </c>
      <c r="N68" s="58">
        <f t="shared" si="139"/>
        <v>0</v>
      </c>
      <c r="O68" s="59">
        <f t="shared" si="5"/>
        <v>0</v>
      </c>
      <c r="P68" s="58">
        <f t="shared" si="124"/>
        <v>0</v>
      </c>
      <c r="Q68" s="59">
        <f t="shared" si="7"/>
        <v>0</v>
      </c>
      <c r="R68" s="58">
        <f t="shared" si="125"/>
        <v>0</v>
      </c>
      <c r="S68" s="59">
        <f t="shared" si="9"/>
        <v>0</v>
      </c>
      <c r="T68" s="58">
        <f t="shared" si="126"/>
        <v>0</v>
      </c>
      <c r="U68" s="59">
        <f t="shared" si="11"/>
        <v>0</v>
      </c>
      <c r="V68" s="58">
        <f t="shared" si="127"/>
        <v>0</v>
      </c>
      <c r="W68" s="59">
        <f t="shared" si="13"/>
        <v>0</v>
      </c>
      <c r="X68" s="90" t="s">
        <v>443</v>
      </c>
    </row>
    <row r="69" spans="1:24" ht="78.75" customHeight="1">
      <c r="A69" s="34" t="s">
        <v>209</v>
      </c>
      <c r="B69" s="35" t="s">
        <v>210</v>
      </c>
      <c r="C69" s="36" t="s">
        <v>23</v>
      </c>
      <c r="D69" s="47">
        <f t="shared" ref="D69:D70" si="314">SUM(D70)</f>
        <v>0</v>
      </c>
      <c r="E69" s="47">
        <f t="shared" ref="E69:E70" si="315">SUM(E70)</f>
        <v>0</v>
      </c>
      <c r="F69" s="47">
        <f t="shared" ref="F69:F70" si="316">SUM(F70)</f>
        <v>0</v>
      </c>
      <c r="G69" s="47">
        <f t="shared" ref="G69:G70" si="317">G70</f>
        <v>0</v>
      </c>
      <c r="H69" s="47">
        <f t="shared" ref="H69:H70" si="318">SUM(H70)</f>
        <v>0</v>
      </c>
      <c r="I69" s="47">
        <f t="shared" ref="I69:I70" si="319">SUM(I70)</f>
        <v>0</v>
      </c>
      <c r="J69" s="47">
        <f t="shared" ref="J69:J70" si="320">SUM(J70)</f>
        <v>0</v>
      </c>
      <c r="K69" s="47">
        <f t="shared" ref="K69:L70" si="321">SUM(K70)</f>
        <v>0</v>
      </c>
      <c r="L69" s="47">
        <f t="shared" si="321"/>
        <v>0</v>
      </c>
      <c r="M69" s="47">
        <f t="shared" ref="M69:M70" si="322">SUM(M70)</f>
        <v>0</v>
      </c>
      <c r="N69" s="47">
        <f t="shared" ref="N69:V70" si="323">SUM(N70)</f>
        <v>0</v>
      </c>
      <c r="O69" s="73">
        <f t="shared" si="5"/>
        <v>0</v>
      </c>
      <c r="P69" s="47">
        <f t="shared" si="323"/>
        <v>0</v>
      </c>
      <c r="Q69" s="73">
        <f t="shared" si="7"/>
        <v>0</v>
      </c>
      <c r="R69" s="47">
        <f t="shared" si="323"/>
        <v>0</v>
      </c>
      <c r="S69" s="73">
        <f t="shared" si="9"/>
        <v>0</v>
      </c>
      <c r="T69" s="47">
        <f t="shared" si="323"/>
        <v>0</v>
      </c>
      <c r="U69" s="73">
        <f t="shared" si="11"/>
        <v>0</v>
      </c>
      <c r="V69" s="47">
        <f t="shared" si="323"/>
        <v>0</v>
      </c>
      <c r="W69" s="73">
        <f t="shared" si="13"/>
        <v>0</v>
      </c>
      <c r="X69" s="88" t="s">
        <v>384</v>
      </c>
    </row>
    <row r="70" spans="1:24" ht="31.5">
      <c r="A70" s="20" t="s">
        <v>211</v>
      </c>
      <c r="B70" s="23" t="s">
        <v>65</v>
      </c>
      <c r="C70" s="22" t="s">
        <v>23</v>
      </c>
      <c r="D70" s="7">
        <f t="shared" si="314"/>
        <v>0</v>
      </c>
      <c r="E70" s="7">
        <f t="shared" si="315"/>
        <v>0</v>
      </c>
      <c r="F70" s="7">
        <f t="shared" si="316"/>
        <v>0</v>
      </c>
      <c r="G70" s="7">
        <f t="shared" si="317"/>
        <v>0</v>
      </c>
      <c r="H70" s="7">
        <f t="shared" si="318"/>
        <v>0</v>
      </c>
      <c r="I70" s="7">
        <f t="shared" si="319"/>
        <v>0</v>
      </c>
      <c r="J70" s="7">
        <f t="shared" si="320"/>
        <v>0</v>
      </c>
      <c r="K70" s="7">
        <f t="shared" si="321"/>
        <v>0</v>
      </c>
      <c r="L70" s="7">
        <f t="shared" si="321"/>
        <v>0</v>
      </c>
      <c r="M70" s="7">
        <f t="shared" si="322"/>
        <v>0</v>
      </c>
      <c r="N70" s="7">
        <f t="shared" si="323"/>
        <v>0</v>
      </c>
      <c r="O70" s="74">
        <f t="shared" si="5"/>
        <v>0</v>
      </c>
      <c r="P70" s="7">
        <f t="shared" si="323"/>
        <v>0</v>
      </c>
      <c r="Q70" s="74">
        <f t="shared" si="7"/>
        <v>0</v>
      </c>
      <c r="R70" s="7">
        <f t="shared" si="323"/>
        <v>0</v>
      </c>
      <c r="S70" s="74">
        <f t="shared" si="9"/>
        <v>0</v>
      </c>
      <c r="T70" s="7">
        <f t="shared" si="323"/>
        <v>0</v>
      </c>
      <c r="U70" s="74">
        <f t="shared" si="11"/>
        <v>0</v>
      </c>
      <c r="V70" s="7">
        <f t="shared" si="323"/>
        <v>0</v>
      </c>
      <c r="W70" s="74">
        <f t="shared" si="13"/>
        <v>0</v>
      </c>
      <c r="X70" s="84" t="s">
        <v>384</v>
      </c>
    </row>
    <row r="71" spans="1:24" ht="63">
      <c r="A71" s="14" t="s">
        <v>212</v>
      </c>
      <c r="B71" s="19" t="s">
        <v>213</v>
      </c>
      <c r="C71" s="37" t="s">
        <v>214</v>
      </c>
      <c r="D71" s="61">
        <f t="shared" si="122"/>
        <v>0</v>
      </c>
      <c r="E71" s="17">
        <v>0</v>
      </c>
      <c r="F71" s="17">
        <v>0</v>
      </c>
      <c r="G71" s="17">
        <v>0</v>
      </c>
      <c r="H71" s="17">
        <v>0</v>
      </c>
      <c r="I71" s="61">
        <f t="shared" si="123"/>
        <v>0</v>
      </c>
      <c r="J71" s="17">
        <v>0</v>
      </c>
      <c r="K71" s="17">
        <v>0</v>
      </c>
      <c r="L71" s="17">
        <v>0</v>
      </c>
      <c r="M71" s="17">
        <v>0</v>
      </c>
      <c r="N71" s="58">
        <f t="shared" si="139"/>
        <v>0</v>
      </c>
      <c r="O71" s="59">
        <f t="shared" si="5"/>
        <v>0</v>
      </c>
      <c r="P71" s="58">
        <f t="shared" si="124"/>
        <v>0</v>
      </c>
      <c r="Q71" s="59">
        <f t="shared" si="7"/>
        <v>0</v>
      </c>
      <c r="R71" s="58">
        <f t="shared" si="125"/>
        <v>0</v>
      </c>
      <c r="S71" s="59">
        <f t="shared" si="9"/>
        <v>0</v>
      </c>
      <c r="T71" s="58">
        <f t="shared" si="126"/>
        <v>0</v>
      </c>
      <c r="U71" s="59">
        <f t="shared" si="11"/>
        <v>0</v>
      </c>
      <c r="V71" s="58">
        <f t="shared" si="127"/>
        <v>0</v>
      </c>
      <c r="W71" s="59">
        <f t="shared" si="13"/>
        <v>0</v>
      </c>
      <c r="X71" s="89" t="s">
        <v>440</v>
      </c>
    </row>
    <row r="72" spans="1:24" ht="47.25">
      <c r="A72" s="28" t="s">
        <v>215</v>
      </c>
      <c r="B72" s="29" t="s">
        <v>216</v>
      </c>
      <c r="C72" s="30" t="s">
        <v>23</v>
      </c>
      <c r="D72" s="45">
        <f t="shared" ref="D72" si="324">SUM(D73,D128,D148,D166)</f>
        <v>21.977999999999998</v>
      </c>
      <c r="E72" s="45">
        <f t="shared" ref="E72" si="325">SUM(E73,E128,E148,E166)</f>
        <v>0</v>
      </c>
      <c r="F72" s="45">
        <f t="shared" ref="F72" si="326">SUM(F73,F128,F148,F166)</f>
        <v>0</v>
      </c>
      <c r="G72" s="45">
        <f t="shared" ref="G72" si="327">G73+G128+G148+G166</f>
        <v>21.977999999999998</v>
      </c>
      <c r="H72" s="45">
        <f t="shared" ref="H72" si="328">SUM(H73,H128,H148,H166)</f>
        <v>0</v>
      </c>
      <c r="I72" s="45">
        <f t="shared" ref="I72" si="329">SUM(I73,I128,I148,I166)</f>
        <v>0.32700000000000001</v>
      </c>
      <c r="J72" s="45">
        <f t="shared" ref="J72" si="330">SUM(J73,J128,J148,J166)</f>
        <v>0</v>
      </c>
      <c r="K72" s="45">
        <f t="shared" ref="K72" si="331">SUM(K73,K128,K148,K166)</f>
        <v>0</v>
      </c>
      <c r="L72" s="45">
        <f t="shared" ref="L72" si="332">SUM(L73,L128,L148,L166)</f>
        <v>0.32700000000000001</v>
      </c>
      <c r="M72" s="45">
        <f t="shared" ref="M72" si="333">SUM(M73,M128,M148,M166)</f>
        <v>0</v>
      </c>
      <c r="N72" s="45">
        <f t="shared" ref="N72:V72" si="334">SUM(N73,N128,N148,N166)</f>
        <v>-21.651</v>
      </c>
      <c r="O72" s="77">
        <f t="shared" si="5"/>
        <v>-0.98512148512148512</v>
      </c>
      <c r="P72" s="45">
        <f t="shared" si="334"/>
        <v>0</v>
      </c>
      <c r="Q72" s="77">
        <f t="shared" si="7"/>
        <v>0</v>
      </c>
      <c r="R72" s="45">
        <f t="shared" si="334"/>
        <v>0</v>
      </c>
      <c r="S72" s="77">
        <f t="shared" si="9"/>
        <v>0</v>
      </c>
      <c r="T72" s="45">
        <f t="shared" si="334"/>
        <v>-21.651</v>
      </c>
      <c r="U72" s="77">
        <f t="shared" si="11"/>
        <v>-0.98512148512148512</v>
      </c>
      <c r="V72" s="45">
        <f t="shared" si="334"/>
        <v>0</v>
      </c>
      <c r="W72" s="77">
        <f t="shared" si="13"/>
        <v>0</v>
      </c>
      <c r="X72" s="86" t="s">
        <v>384</v>
      </c>
    </row>
    <row r="73" spans="1:24" ht="78.75">
      <c r="A73" s="31" t="s">
        <v>217</v>
      </c>
      <c r="B73" s="32" t="s">
        <v>218</v>
      </c>
      <c r="C73" s="33" t="s">
        <v>23</v>
      </c>
      <c r="D73" s="46">
        <f t="shared" ref="D73" si="335">SUM(D74,D76)</f>
        <v>15.016</v>
      </c>
      <c r="E73" s="46">
        <f t="shared" ref="E73" si="336">SUM(E74,E76)</f>
        <v>0</v>
      </c>
      <c r="F73" s="46">
        <f t="shared" ref="F73" si="337">SUM(F74,F76)</f>
        <v>0</v>
      </c>
      <c r="G73" s="46">
        <f t="shared" ref="G73" si="338">G74+G76</f>
        <v>15.016</v>
      </c>
      <c r="H73" s="46">
        <f t="shared" ref="H73" si="339">SUM(H74,H76)</f>
        <v>0</v>
      </c>
      <c r="I73" s="46">
        <f t="shared" ref="I73" si="340">SUM(I74,I76)</f>
        <v>0</v>
      </c>
      <c r="J73" s="46">
        <f t="shared" ref="J73" si="341">SUM(J74,J76)</f>
        <v>0</v>
      </c>
      <c r="K73" s="46">
        <f t="shared" ref="K73" si="342">SUM(K74,K76)</f>
        <v>0</v>
      </c>
      <c r="L73" s="46">
        <f t="shared" ref="L73" si="343">SUM(L74,L76)</f>
        <v>0</v>
      </c>
      <c r="M73" s="46">
        <f t="shared" ref="M73" si="344">SUM(M74,M76)</f>
        <v>0</v>
      </c>
      <c r="N73" s="46">
        <f t="shared" ref="N73:V73" si="345">SUM(N74,N76)</f>
        <v>-15.016</v>
      </c>
      <c r="O73" s="75">
        <f t="shared" si="5"/>
        <v>-1</v>
      </c>
      <c r="P73" s="46">
        <f t="shared" si="345"/>
        <v>0</v>
      </c>
      <c r="Q73" s="75">
        <f t="shared" si="7"/>
        <v>0</v>
      </c>
      <c r="R73" s="46">
        <f t="shared" si="345"/>
        <v>0</v>
      </c>
      <c r="S73" s="75">
        <f t="shared" si="9"/>
        <v>0</v>
      </c>
      <c r="T73" s="46">
        <f t="shared" si="345"/>
        <v>-15.016</v>
      </c>
      <c r="U73" s="75">
        <f t="shared" si="11"/>
        <v>-1</v>
      </c>
      <c r="V73" s="46">
        <f t="shared" si="345"/>
        <v>0</v>
      </c>
      <c r="W73" s="75">
        <f t="shared" si="13"/>
        <v>0</v>
      </c>
      <c r="X73" s="87" t="s">
        <v>384</v>
      </c>
    </row>
    <row r="74" spans="1:24" ht="31.5">
      <c r="A74" s="34" t="s">
        <v>219</v>
      </c>
      <c r="B74" s="35" t="s">
        <v>220</v>
      </c>
      <c r="C74" s="36" t="s">
        <v>23</v>
      </c>
      <c r="D74" s="48">
        <f t="shared" ref="D74" si="346">SUM(D75)</f>
        <v>0</v>
      </c>
      <c r="E74" s="48">
        <f t="shared" ref="E74" si="347">SUM(E75)</f>
        <v>0</v>
      </c>
      <c r="F74" s="48">
        <f t="shared" ref="F74" si="348">SUM(F75)</f>
        <v>0</v>
      </c>
      <c r="G74" s="47">
        <f t="shared" ref="G74" si="349">G75</f>
        <v>0</v>
      </c>
      <c r="H74" s="48">
        <f t="shared" ref="H74" si="350">SUM(H75)</f>
        <v>0</v>
      </c>
      <c r="I74" s="48">
        <f t="shared" ref="I74" si="351">SUM(I75)</f>
        <v>0</v>
      </c>
      <c r="J74" s="48">
        <f t="shared" ref="J74" si="352">SUM(J75)</f>
        <v>0</v>
      </c>
      <c r="K74" s="48">
        <f t="shared" ref="K74:L74" si="353">SUM(K75)</f>
        <v>0</v>
      </c>
      <c r="L74" s="48">
        <f t="shared" si="353"/>
        <v>0</v>
      </c>
      <c r="M74" s="48">
        <f t="shared" ref="M74" si="354">SUM(M75)</f>
        <v>0</v>
      </c>
      <c r="N74" s="48">
        <f t="shared" ref="N74:V74" si="355">SUM(N75)</f>
        <v>0</v>
      </c>
      <c r="O74" s="73">
        <f t="shared" si="5"/>
        <v>0</v>
      </c>
      <c r="P74" s="48">
        <f t="shared" si="355"/>
        <v>0</v>
      </c>
      <c r="Q74" s="73">
        <f t="shared" si="7"/>
        <v>0</v>
      </c>
      <c r="R74" s="48">
        <f t="shared" si="355"/>
        <v>0</v>
      </c>
      <c r="S74" s="73">
        <f t="shared" si="9"/>
        <v>0</v>
      </c>
      <c r="T74" s="48">
        <f t="shared" si="355"/>
        <v>0</v>
      </c>
      <c r="U74" s="73">
        <f t="shared" si="11"/>
        <v>0</v>
      </c>
      <c r="V74" s="48">
        <f t="shared" si="355"/>
        <v>0</v>
      </c>
      <c r="W74" s="73">
        <f t="shared" si="13"/>
        <v>0</v>
      </c>
      <c r="X74" s="88" t="s">
        <v>384</v>
      </c>
    </row>
    <row r="75" spans="1:24">
      <c r="A75" s="25" t="s">
        <v>24</v>
      </c>
      <c r="B75" s="25" t="s">
        <v>24</v>
      </c>
      <c r="C75" s="25" t="s">
        <v>24</v>
      </c>
      <c r="D75" s="61">
        <f t="shared" si="122"/>
        <v>0</v>
      </c>
      <c r="E75" s="17">
        <v>0</v>
      </c>
      <c r="F75" s="17">
        <v>0</v>
      </c>
      <c r="G75" s="17">
        <v>0</v>
      </c>
      <c r="H75" s="17">
        <v>0</v>
      </c>
      <c r="I75" s="61">
        <f t="shared" si="123"/>
        <v>0</v>
      </c>
      <c r="J75" s="17">
        <v>0</v>
      </c>
      <c r="K75" s="17">
        <v>0</v>
      </c>
      <c r="L75" s="17">
        <v>0</v>
      </c>
      <c r="M75" s="17">
        <v>0</v>
      </c>
      <c r="N75" s="58">
        <f t="shared" si="139"/>
        <v>0</v>
      </c>
      <c r="O75" s="59">
        <f t="shared" si="5"/>
        <v>0</v>
      </c>
      <c r="P75" s="58">
        <f t="shared" si="124"/>
        <v>0</v>
      </c>
      <c r="Q75" s="59">
        <f t="shared" si="7"/>
        <v>0</v>
      </c>
      <c r="R75" s="58">
        <f t="shared" si="125"/>
        <v>0</v>
      </c>
      <c r="S75" s="59">
        <f t="shared" si="9"/>
        <v>0</v>
      </c>
      <c r="T75" s="58">
        <f t="shared" si="126"/>
        <v>0</v>
      </c>
      <c r="U75" s="59">
        <f t="shared" si="11"/>
        <v>0</v>
      </c>
      <c r="V75" s="58">
        <f t="shared" si="127"/>
        <v>0</v>
      </c>
      <c r="W75" s="59">
        <f t="shared" si="13"/>
        <v>0</v>
      </c>
      <c r="X75" s="90" t="s">
        <v>443</v>
      </c>
    </row>
    <row r="76" spans="1:24" ht="63">
      <c r="A76" s="34" t="s">
        <v>221</v>
      </c>
      <c r="B76" s="35" t="s">
        <v>222</v>
      </c>
      <c r="C76" s="36" t="s">
        <v>23</v>
      </c>
      <c r="D76" s="47">
        <f t="shared" ref="D76" si="356">SUM(D77,D89)</f>
        <v>15.016</v>
      </c>
      <c r="E76" s="47">
        <f t="shared" ref="E76" si="357">SUM(E77,E89)</f>
        <v>0</v>
      </c>
      <c r="F76" s="47">
        <f t="shared" ref="F76" si="358">SUM(F77,F89)</f>
        <v>0</v>
      </c>
      <c r="G76" s="47">
        <f t="shared" ref="G76" si="359">G77+G89</f>
        <v>15.016</v>
      </c>
      <c r="H76" s="47">
        <f t="shared" ref="H76" si="360">SUM(H77,H89)</f>
        <v>0</v>
      </c>
      <c r="I76" s="47">
        <f t="shared" ref="I76" si="361">SUM(I77,I89)</f>
        <v>0</v>
      </c>
      <c r="J76" s="47">
        <f t="shared" ref="J76" si="362">SUM(J77,J89)</f>
        <v>0</v>
      </c>
      <c r="K76" s="47">
        <f t="shared" ref="K76" si="363">SUM(K77,K89)</f>
        <v>0</v>
      </c>
      <c r="L76" s="47">
        <f t="shared" ref="L76" si="364">SUM(L77,L89)</f>
        <v>0</v>
      </c>
      <c r="M76" s="47">
        <f t="shared" ref="M76" si="365">SUM(M77,M89)</f>
        <v>0</v>
      </c>
      <c r="N76" s="47">
        <f t="shared" ref="N76:V76" si="366">SUM(N77,N89)</f>
        <v>-15.016</v>
      </c>
      <c r="O76" s="73">
        <f t="shared" si="5"/>
        <v>-1</v>
      </c>
      <c r="P76" s="47">
        <f t="shared" si="366"/>
        <v>0</v>
      </c>
      <c r="Q76" s="73">
        <f t="shared" si="7"/>
        <v>0</v>
      </c>
      <c r="R76" s="47">
        <f t="shared" si="366"/>
        <v>0</v>
      </c>
      <c r="S76" s="73">
        <f t="shared" si="9"/>
        <v>0</v>
      </c>
      <c r="T76" s="47">
        <f t="shared" si="366"/>
        <v>-15.016</v>
      </c>
      <c r="U76" s="73">
        <f t="shared" si="11"/>
        <v>-1</v>
      </c>
      <c r="V76" s="47">
        <f t="shared" si="366"/>
        <v>0</v>
      </c>
      <c r="W76" s="73">
        <f t="shared" si="13"/>
        <v>0</v>
      </c>
      <c r="X76" s="88" t="s">
        <v>384</v>
      </c>
    </row>
    <row r="77" spans="1:24">
      <c r="A77" s="11" t="s">
        <v>223</v>
      </c>
      <c r="B77" s="12" t="s">
        <v>29</v>
      </c>
      <c r="C77" s="5" t="s">
        <v>23</v>
      </c>
      <c r="D77" s="6">
        <f t="shared" ref="D77" si="367">SUM(D78:D88)</f>
        <v>11.17</v>
      </c>
      <c r="E77" s="6">
        <f t="shared" ref="E77" si="368">SUM(E78:E88)</f>
        <v>0</v>
      </c>
      <c r="F77" s="6">
        <f t="shared" ref="F77" si="369">SUM(F78:F88)</f>
        <v>0</v>
      </c>
      <c r="G77" s="6">
        <f t="shared" ref="G77" si="370">SUM(G78:G88)</f>
        <v>11.17</v>
      </c>
      <c r="H77" s="6">
        <f t="shared" ref="H77" si="371">SUM(H78:H88)</f>
        <v>0</v>
      </c>
      <c r="I77" s="6">
        <f t="shared" ref="I77" si="372">SUM(I78:I88)</f>
        <v>0</v>
      </c>
      <c r="J77" s="6">
        <f t="shared" ref="J77" si="373">SUM(J78:J88)</f>
        <v>0</v>
      </c>
      <c r="K77" s="6">
        <f t="shared" ref="K77" si="374">SUM(K78:K88)</f>
        <v>0</v>
      </c>
      <c r="L77" s="6">
        <f t="shared" ref="L77" si="375">SUM(L78:L88)</f>
        <v>0</v>
      </c>
      <c r="M77" s="6">
        <f t="shared" ref="M77" si="376">SUM(M78:M88)</f>
        <v>0</v>
      </c>
      <c r="N77" s="6">
        <f t="shared" ref="N77:V77" si="377">SUM(N78:N88)</f>
        <v>-11.17</v>
      </c>
      <c r="O77" s="78">
        <f t="shared" si="5"/>
        <v>-1</v>
      </c>
      <c r="P77" s="6">
        <f t="shared" si="377"/>
        <v>0</v>
      </c>
      <c r="Q77" s="78">
        <f t="shared" si="7"/>
        <v>0</v>
      </c>
      <c r="R77" s="6">
        <f t="shared" si="377"/>
        <v>0</v>
      </c>
      <c r="S77" s="78">
        <f t="shared" si="9"/>
        <v>0</v>
      </c>
      <c r="T77" s="6">
        <f t="shared" si="377"/>
        <v>-11.17</v>
      </c>
      <c r="U77" s="78">
        <f t="shared" si="11"/>
        <v>-1</v>
      </c>
      <c r="V77" s="6">
        <f t="shared" si="377"/>
        <v>0</v>
      </c>
      <c r="W77" s="78">
        <f t="shared" si="13"/>
        <v>0</v>
      </c>
      <c r="X77" s="92" t="s">
        <v>384</v>
      </c>
    </row>
    <row r="78" spans="1:24" ht="63">
      <c r="A78" s="14" t="s">
        <v>224</v>
      </c>
      <c r="B78" s="38" t="s">
        <v>225</v>
      </c>
      <c r="C78" s="16" t="s">
        <v>54</v>
      </c>
      <c r="D78" s="102">
        <f t="shared" si="122"/>
        <v>0</v>
      </c>
      <c r="E78" s="17">
        <v>0</v>
      </c>
      <c r="F78" s="17">
        <v>0</v>
      </c>
      <c r="G78" s="102">
        <v>0</v>
      </c>
      <c r="H78" s="17">
        <v>0</v>
      </c>
      <c r="I78" s="102">
        <f t="shared" si="123"/>
        <v>0</v>
      </c>
      <c r="J78" s="17">
        <v>0</v>
      </c>
      <c r="K78" s="17">
        <v>0</v>
      </c>
      <c r="L78" s="17">
        <v>0</v>
      </c>
      <c r="M78" s="17">
        <v>0</v>
      </c>
      <c r="N78" s="58">
        <f t="shared" si="139"/>
        <v>0</v>
      </c>
      <c r="O78" s="59">
        <f t="shared" si="5"/>
        <v>0</v>
      </c>
      <c r="P78" s="58">
        <f t="shared" si="124"/>
        <v>0</v>
      </c>
      <c r="Q78" s="59">
        <f t="shared" si="7"/>
        <v>0</v>
      </c>
      <c r="R78" s="58">
        <f t="shared" si="125"/>
        <v>0</v>
      </c>
      <c r="S78" s="59">
        <f t="shared" si="9"/>
        <v>0</v>
      </c>
      <c r="T78" s="58">
        <f t="shared" si="126"/>
        <v>0</v>
      </c>
      <c r="U78" s="59">
        <f t="shared" si="11"/>
        <v>0</v>
      </c>
      <c r="V78" s="58">
        <f t="shared" si="127"/>
        <v>0</v>
      </c>
      <c r="W78" s="59">
        <f t="shared" si="13"/>
        <v>0</v>
      </c>
      <c r="X78" s="90" t="s">
        <v>443</v>
      </c>
    </row>
    <row r="79" spans="1:24" ht="47.25">
      <c r="A79" s="14" t="s">
        <v>226</v>
      </c>
      <c r="B79" s="19" t="s">
        <v>388</v>
      </c>
      <c r="C79" s="16" t="s">
        <v>55</v>
      </c>
      <c r="D79" s="102">
        <f t="shared" si="122"/>
        <v>0</v>
      </c>
      <c r="E79" s="17">
        <v>0</v>
      </c>
      <c r="F79" s="17">
        <v>0</v>
      </c>
      <c r="G79" s="102">
        <v>0</v>
      </c>
      <c r="H79" s="17">
        <v>0</v>
      </c>
      <c r="I79" s="102">
        <f t="shared" si="123"/>
        <v>0</v>
      </c>
      <c r="J79" s="17">
        <v>0</v>
      </c>
      <c r="K79" s="17">
        <v>0</v>
      </c>
      <c r="L79" s="17">
        <v>0</v>
      </c>
      <c r="M79" s="17">
        <v>0</v>
      </c>
      <c r="N79" s="58">
        <f t="shared" si="139"/>
        <v>0</v>
      </c>
      <c r="O79" s="59">
        <f t="shared" si="5"/>
        <v>0</v>
      </c>
      <c r="P79" s="58">
        <f t="shared" si="124"/>
        <v>0</v>
      </c>
      <c r="Q79" s="59">
        <f t="shared" si="7"/>
        <v>0</v>
      </c>
      <c r="R79" s="58">
        <f t="shared" si="125"/>
        <v>0</v>
      </c>
      <c r="S79" s="59">
        <f t="shared" si="9"/>
        <v>0</v>
      </c>
      <c r="T79" s="58">
        <f t="shared" si="126"/>
        <v>0</v>
      </c>
      <c r="U79" s="59">
        <f t="shared" si="11"/>
        <v>0</v>
      </c>
      <c r="V79" s="58">
        <f t="shared" si="127"/>
        <v>0</v>
      </c>
      <c r="W79" s="59">
        <f t="shared" si="13"/>
        <v>0</v>
      </c>
      <c r="X79" s="90" t="s">
        <v>443</v>
      </c>
    </row>
    <row r="80" spans="1:24" ht="47.25">
      <c r="A80" s="14" t="s">
        <v>227</v>
      </c>
      <c r="B80" s="19" t="s">
        <v>386</v>
      </c>
      <c r="C80" s="16" t="s">
        <v>56</v>
      </c>
      <c r="D80" s="102">
        <f t="shared" si="122"/>
        <v>0</v>
      </c>
      <c r="E80" s="17">
        <v>0</v>
      </c>
      <c r="F80" s="17">
        <v>0</v>
      </c>
      <c r="G80" s="17">
        <v>0</v>
      </c>
      <c r="H80" s="17">
        <v>0</v>
      </c>
      <c r="I80" s="102">
        <f t="shared" si="123"/>
        <v>0</v>
      </c>
      <c r="J80" s="17">
        <v>0</v>
      </c>
      <c r="K80" s="17">
        <v>0</v>
      </c>
      <c r="L80" s="17">
        <v>0</v>
      </c>
      <c r="M80" s="17">
        <v>0</v>
      </c>
      <c r="N80" s="58">
        <f t="shared" si="139"/>
        <v>0</v>
      </c>
      <c r="O80" s="59">
        <f t="shared" si="5"/>
        <v>0</v>
      </c>
      <c r="P80" s="58">
        <f t="shared" si="124"/>
        <v>0</v>
      </c>
      <c r="Q80" s="59">
        <f t="shared" si="7"/>
        <v>0</v>
      </c>
      <c r="R80" s="58">
        <f t="shared" si="125"/>
        <v>0</v>
      </c>
      <c r="S80" s="59">
        <f t="shared" si="9"/>
        <v>0</v>
      </c>
      <c r="T80" s="58">
        <f t="shared" si="126"/>
        <v>0</v>
      </c>
      <c r="U80" s="59">
        <f t="shared" si="11"/>
        <v>0</v>
      </c>
      <c r="V80" s="58">
        <f t="shared" si="127"/>
        <v>0</v>
      </c>
      <c r="W80" s="59">
        <f t="shared" si="13"/>
        <v>0</v>
      </c>
      <c r="X80" s="90" t="s">
        <v>440</v>
      </c>
    </row>
    <row r="81" spans="1:24" s="100" customFormat="1" ht="47.25">
      <c r="A81" s="14" t="s">
        <v>228</v>
      </c>
      <c r="B81" s="19" t="s">
        <v>449</v>
      </c>
      <c r="C81" s="17" t="s">
        <v>57</v>
      </c>
      <c r="D81" s="140">
        <f t="shared" si="122"/>
        <v>0.91300000000000003</v>
      </c>
      <c r="E81" s="17">
        <v>0</v>
      </c>
      <c r="F81" s="17">
        <v>0</v>
      </c>
      <c r="G81" s="140">
        <v>0.91300000000000003</v>
      </c>
      <c r="H81" s="17">
        <v>0</v>
      </c>
      <c r="I81" s="102">
        <f t="shared" si="123"/>
        <v>0</v>
      </c>
      <c r="J81" s="17">
        <v>0</v>
      </c>
      <c r="K81" s="17">
        <v>0</v>
      </c>
      <c r="L81" s="17">
        <v>0</v>
      </c>
      <c r="M81" s="17">
        <v>0</v>
      </c>
      <c r="N81" s="58">
        <f t="shared" si="139"/>
        <v>-0.91300000000000003</v>
      </c>
      <c r="O81" s="59">
        <f t="shared" si="5"/>
        <v>-1</v>
      </c>
      <c r="P81" s="58">
        <f t="shared" si="124"/>
        <v>0</v>
      </c>
      <c r="Q81" s="59">
        <f t="shared" si="7"/>
        <v>0</v>
      </c>
      <c r="R81" s="58">
        <f t="shared" si="125"/>
        <v>0</v>
      </c>
      <c r="S81" s="59">
        <f t="shared" si="9"/>
        <v>0</v>
      </c>
      <c r="T81" s="58">
        <f t="shared" si="126"/>
        <v>-0.91300000000000003</v>
      </c>
      <c r="U81" s="59">
        <f t="shared" si="11"/>
        <v>-1</v>
      </c>
      <c r="V81" s="58">
        <f t="shared" si="127"/>
        <v>0</v>
      </c>
      <c r="W81" s="59">
        <f t="shared" si="13"/>
        <v>0</v>
      </c>
      <c r="X81" s="90" t="s">
        <v>443</v>
      </c>
    </row>
    <row r="82" spans="1:24" ht="47.25" customHeight="1">
      <c r="A82" s="14" t="s">
        <v>229</v>
      </c>
      <c r="B82" s="19" t="s">
        <v>389</v>
      </c>
      <c r="C82" s="16" t="s">
        <v>58</v>
      </c>
      <c r="D82" s="102">
        <f t="shared" si="122"/>
        <v>0</v>
      </c>
      <c r="E82" s="17">
        <v>0</v>
      </c>
      <c r="F82" s="17">
        <v>0</v>
      </c>
      <c r="G82" s="102">
        <v>0</v>
      </c>
      <c r="H82" s="17">
        <v>0</v>
      </c>
      <c r="I82" s="102">
        <f t="shared" si="123"/>
        <v>0</v>
      </c>
      <c r="J82" s="17">
        <v>0</v>
      </c>
      <c r="K82" s="17">
        <v>0</v>
      </c>
      <c r="L82" s="17">
        <v>0</v>
      </c>
      <c r="M82" s="17">
        <v>0</v>
      </c>
      <c r="N82" s="58">
        <f t="shared" si="139"/>
        <v>0</v>
      </c>
      <c r="O82" s="59">
        <f t="shared" si="5"/>
        <v>0</v>
      </c>
      <c r="P82" s="58">
        <f t="shared" si="124"/>
        <v>0</v>
      </c>
      <c r="Q82" s="59">
        <f t="shared" si="7"/>
        <v>0</v>
      </c>
      <c r="R82" s="58">
        <f t="shared" si="125"/>
        <v>0</v>
      </c>
      <c r="S82" s="59">
        <f t="shared" si="9"/>
        <v>0</v>
      </c>
      <c r="T82" s="58">
        <f t="shared" si="126"/>
        <v>0</v>
      </c>
      <c r="U82" s="59">
        <f t="shared" si="11"/>
        <v>0</v>
      </c>
      <c r="V82" s="58">
        <f t="shared" si="127"/>
        <v>0</v>
      </c>
      <c r="W82" s="59">
        <f t="shared" si="13"/>
        <v>0</v>
      </c>
      <c r="X82" s="90" t="s">
        <v>444</v>
      </c>
    </row>
    <row r="83" spans="1:24" ht="47.25">
      <c r="A83" s="14" t="s">
        <v>230</v>
      </c>
      <c r="B83" s="19" t="s">
        <v>390</v>
      </c>
      <c r="C83" s="16" t="s">
        <v>59</v>
      </c>
      <c r="D83" s="102">
        <f t="shared" si="122"/>
        <v>0</v>
      </c>
      <c r="E83" s="17">
        <v>0</v>
      </c>
      <c r="F83" s="17">
        <v>0</v>
      </c>
      <c r="G83" s="17">
        <v>0</v>
      </c>
      <c r="H83" s="17">
        <v>0</v>
      </c>
      <c r="I83" s="102">
        <f t="shared" si="123"/>
        <v>0</v>
      </c>
      <c r="J83" s="17">
        <v>0</v>
      </c>
      <c r="K83" s="17">
        <v>0</v>
      </c>
      <c r="L83" s="17">
        <v>0</v>
      </c>
      <c r="M83" s="17">
        <v>0</v>
      </c>
      <c r="N83" s="58">
        <f t="shared" si="139"/>
        <v>0</v>
      </c>
      <c r="O83" s="59">
        <f t="shared" si="5"/>
        <v>0</v>
      </c>
      <c r="P83" s="58">
        <f t="shared" si="124"/>
        <v>0</v>
      </c>
      <c r="Q83" s="59">
        <f t="shared" si="7"/>
        <v>0</v>
      </c>
      <c r="R83" s="58">
        <f t="shared" si="125"/>
        <v>0</v>
      </c>
      <c r="S83" s="59">
        <f t="shared" si="9"/>
        <v>0</v>
      </c>
      <c r="T83" s="58">
        <f t="shared" si="126"/>
        <v>0</v>
      </c>
      <c r="U83" s="59">
        <f t="shared" si="11"/>
        <v>0</v>
      </c>
      <c r="V83" s="58">
        <f t="shared" si="127"/>
        <v>0</v>
      </c>
      <c r="W83" s="59">
        <f t="shared" si="13"/>
        <v>0</v>
      </c>
      <c r="X83" s="90" t="s">
        <v>440</v>
      </c>
    </row>
    <row r="84" spans="1:24" ht="47.25">
      <c r="A84" s="14" t="s">
        <v>231</v>
      </c>
      <c r="B84" s="19" t="s">
        <v>391</v>
      </c>
      <c r="C84" s="16" t="s">
        <v>60</v>
      </c>
      <c r="D84" s="102">
        <f t="shared" si="122"/>
        <v>0</v>
      </c>
      <c r="E84" s="17">
        <v>0</v>
      </c>
      <c r="F84" s="17">
        <v>0</v>
      </c>
      <c r="G84" s="102">
        <v>0</v>
      </c>
      <c r="H84" s="17">
        <v>0</v>
      </c>
      <c r="I84" s="102">
        <f t="shared" si="123"/>
        <v>0</v>
      </c>
      <c r="J84" s="17">
        <v>0</v>
      </c>
      <c r="K84" s="17">
        <v>0</v>
      </c>
      <c r="L84" s="17">
        <v>0</v>
      </c>
      <c r="M84" s="17">
        <v>0</v>
      </c>
      <c r="N84" s="58">
        <f t="shared" si="139"/>
        <v>0</v>
      </c>
      <c r="O84" s="59">
        <f t="shared" si="5"/>
        <v>0</v>
      </c>
      <c r="P84" s="58">
        <f t="shared" si="124"/>
        <v>0</v>
      </c>
      <c r="Q84" s="59">
        <f t="shared" si="7"/>
        <v>0</v>
      </c>
      <c r="R84" s="58">
        <f t="shared" si="125"/>
        <v>0</v>
      </c>
      <c r="S84" s="59">
        <f t="shared" si="9"/>
        <v>0</v>
      </c>
      <c r="T84" s="58">
        <f t="shared" si="126"/>
        <v>0</v>
      </c>
      <c r="U84" s="59">
        <f t="shared" si="11"/>
        <v>0</v>
      </c>
      <c r="V84" s="58">
        <f t="shared" si="127"/>
        <v>0</v>
      </c>
      <c r="W84" s="59">
        <f t="shared" si="13"/>
        <v>0</v>
      </c>
      <c r="X84" s="90" t="s">
        <v>443</v>
      </c>
    </row>
    <row r="85" spans="1:24" s="100" customFormat="1" ht="31.5">
      <c r="A85" s="14" t="s">
        <v>232</v>
      </c>
      <c r="B85" s="19" t="s">
        <v>450</v>
      </c>
      <c r="C85" s="17" t="s">
        <v>61</v>
      </c>
      <c r="D85" s="140">
        <f t="shared" ref="D85:D147" si="378">E85+F85+G85+H85</f>
        <v>0.36199999999999999</v>
      </c>
      <c r="E85" s="17">
        <v>0</v>
      </c>
      <c r="F85" s="17">
        <v>0</v>
      </c>
      <c r="G85" s="140">
        <v>0.36199999999999999</v>
      </c>
      <c r="H85" s="17">
        <v>0</v>
      </c>
      <c r="I85" s="102">
        <f t="shared" ref="I85:I147" si="379">J85+K85+L85+M85</f>
        <v>0</v>
      </c>
      <c r="J85" s="17">
        <v>0</v>
      </c>
      <c r="K85" s="17">
        <v>0</v>
      </c>
      <c r="L85" s="17">
        <v>0</v>
      </c>
      <c r="M85" s="17">
        <v>0</v>
      </c>
      <c r="N85" s="58">
        <f t="shared" ref="N85:N147" si="380">I85-D85</f>
        <v>-0.36199999999999999</v>
      </c>
      <c r="O85" s="59">
        <f t="shared" ref="O85:O149" si="381">IF(I85&gt;0,(IF((SUM(D85)=0), 1,(I85/SUM(D85)-1))),(IF((SUM(D85)=0), 0,(I85/SUM(D85)-1))))</f>
        <v>-1</v>
      </c>
      <c r="P85" s="58">
        <f t="shared" ref="P85:P147" si="382">J85-E85</f>
        <v>0</v>
      </c>
      <c r="Q85" s="59">
        <f t="shared" ref="Q85:Q149" si="383">IF(J85&gt;0,(IF((SUM(E85)=0), 1,(J85/SUM(I85)-1))),(IF((SUM(E85)=0), 0,(J85/SUM(E85)-1))))</f>
        <v>0</v>
      </c>
      <c r="R85" s="58">
        <f t="shared" ref="R85:R147" si="384">K85-F85</f>
        <v>0</v>
      </c>
      <c r="S85" s="59">
        <f t="shared" ref="S85:S149" si="385">IF(K85&gt;0,(IF((SUM(F85)=0), 1,(K85/SUM(F85)-1))),(IF((SUM(F85)=0), 0,(K85/SUM(F85)-1))))</f>
        <v>0</v>
      </c>
      <c r="T85" s="58">
        <f t="shared" ref="T85:T147" si="386">L85-G85</f>
        <v>-0.36199999999999999</v>
      </c>
      <c r="U85" s="59">
        <f t="shared" ref="U85:U149" si="387">IF(L85&gt;0,(IF((SUM(G85)=0), 1,(L85/SUM(G85)-1))),(IF((SUM(G85)=0), 0,(L85/SUM(G85)-1))))</f>
        <v>-1</v>
      </c>
      <c r="V85" s="58">
        <f t="shared" ref="V85:V147" si="388">M85-H85</f>
        <v>0</v>
      </c>
      <c r="W85" s="59">
        <f t="shared" ref="W85:W149" si="389">IF(M85&gt;0,(IF((SUM(H85)=0), 1,(M85/SUM(H85)-1))),(IF((SUM(H85)=0), 0,(M85/SUM(H85)-1))))</f>
        <v>0</v>
      </c>
      <c r="X85" s="90" t="s">
        <v>443</v>
      </c>
    </row>
    <row r="86" spans="1:24" ht="31.5">
      <c r="A86" s="14" t="s">
        <v>233</v>
      </c>
      <c r="B86" s="19" t="s">
        <v>392</v>
      </c>
      <c r="C86" s="16" t="s">
        <v>62</v>
      </c>
      <c r="D86" s="102">
        <f t="shared" si="378"/>
        <v>0</v>
      </c>
      <c r="E86" s="17">
        <v>0</v>
      </c>
      <c r="F86" s="17">
        <v>0</v>
      </c>
      <c r="G86" s="102">
        <v>0</v>
      </c>
      <c r="H86" s="17">
        <v>0</v>
      </c>
      <c r="I86" s="102">
        <f t="shared" si="379"/>
        <v>0</v>
      </c>
      <c r="J86" s="17">
        <v>0</v>
      </c>
      <c r="K86" s="17">
        <v>0</v>
      </c>
      <c r="L86" s="17">
        <v>0</v>
      </c>
      <c r="M86" s="17">
        <v>0</v>
      </c>
      <c r="N86" s="58">
        <f t="shared" si="380"/>
        <v>0</v>
      </c>
      <c r="O86" s="59">
        <f t="shared" si="381"/>
        <v>0</v>
      </c>
      <c r="P86" s="58">
        <f t="shared" si="382"/>
        <v>0</v>
      </c>
      <c r="Q86" s="59">
        <f t="shared" si="383"/>
        <v>0</v>
      </c>
      <c r="R86" s="58">
        <f t="shared" si="384"/>
        <v>0</v>
      </c>
      <c r="S86" s="59">
        <f t="shared" si="385"/>
        <v>0</v>
      </c>
      <c r="T86" s="58">
        <f t="shared" si="386"/>
        <v>0</v>
      </c>
      <c r="U86" s="59">
        <f t="shared" si="387"/>
        <v>0</v>
      </c>
      <c r="V86" s="58">
        <f t="shared" si="388"/>
        <v>0</v>
      </c>
      <c r="W86" s="59">
        <f t="shared" si="389"/>
        <v>0</v>
      </c>
      <c r="X86" s="90" t="s">
        <v>444</v>
      </c>
    </row>
    <row r="87" spans="1:24" s="100" customFormat="1" ht="78.75">
      <c r="A87" s="14" t="s">
        <v>234</v>
      </c>
      <c r="B87" s="19" t="s">
        <v>451</v>
      </c>
      <c r="C87" s="16" t="s">
        <v>63</v>
      </c>
      <c r="D87" s="140">
        <f t="shared" si="378"/>
        <v>9.8949999999999996</v>
      </c>
      <c r="E87" s="17">
        <v>0</v>
      </c>
      <c r="F87" s="17">
        <v>0</v>
      </c>
      <c r="G87" s="140">
        <v>9.8949999999999996</v>
      </c>
      <c r="H87" s="17">
        <v>0</v>
      </c>
      <c r="I87" s="102">
        <f t="shared" si="379"/>
        <v>0</v>
      </c>
      <c r="J87" s="17">
        <v>0</v>
      </c>
      <c r="K87" s="17">
        <v>0</v>
      </c>
      <c r="L87" s="17">
        <v>0</v>
      </c>
      <c r="M87" s="17">
        <v>0</v>
      </c>
      <c r="N87" s="58">
        <f t="shared" si="380"/>
        <v>-9.8949999999999996</v>
      </c>
      <c r="O87" s="59">
        <f t="shared" si="381"/>
        <v>-1</v>
      </c>
      <c r="P87" s="58">
        <f t="shared" si="382"/>
        <v>0</v>
      </c>
      <c r="Q87" s="59">
        <f t="shared" si="383"/>
        <v>0</v>
      </c>
      <c r="R87" s="58">
        <f t="shared" si="384"/>
        <v>0</v>
      </c>
      <c r="S87" s="59">
        <f t="shared" si="385"/>
        <v>0</v>
      </c>
      <c r="T87" s="58">
        <f t="shared" si="386"/>
        <v>-9.8949999999999996</v>
      </c>
      <c r="U87" s="59">
        <f t="shared" si="387"/>
        <v>-1</v>
      </c>
      <c r="V87" s="58">
        <f t="shared" si="388"/>
        <v>0</v>
      </c>
      <c r="W87" s="59">
        <f t="shared" si="389"/>
        <v>0</v>
      </c>
      <c r="X87" s="90" t="s">
        <v>443</v>
      </c>
    </row>
    <row r="88" spans="1:24" ht="78.75">
      <c r="A88" s="14" t="s">
        <v>235</v>
      </c>
      <c r="B88" s="19" t="s">
        <v>393</v>
      </c>
      <c r="C88" s="16" t="s">
        <v>64</v>
      </c>
      <c r="D88" s="102">
        <f t="shared" si="378"/>
        <v>0</v>
      </c>
      <c r="E88" s="17">
        <v>0</v>
      </c>
      <c r="F88" s="17">
        <v>0</v>
      </c>
      <c r="G88" s="17">
        <v>0</v>
      </c>
      <c r="H88" s="17">
        <v>0</v>
      </c>
      <c r="I88" s="102">
        <f t="shared" si="379"/>
        <v>0</v>
      </c>
      <c r="J88" s="17">
        <v>0</v>
      </c>
      <c r="K88" s="17">
        <v>0</v>
      </c>
      <c r="L88" s="17">
        <v>0</v>
      </c>
      <c r="M88" s="17">
        <v>0</v>
      </c>
      <c r="N88" s="58">
        <f t="shared" si="380"/>
        <v>0</v>
      </c>
      <c r="O88" s="59">
        <f t="shared" si="381"/>
        <v>0</v>
      </c>
      <c r="P88" s="58">
        <f t="shared" si="382"/>
        <v>0</v>
      </c>
      <c r="Q88" s="59">
        <f t="shared" si="383"/>
        <v>0</v>
      </c>
      <c r="R88" s="58">
        <f t="shared" si="384"/>
        <v>0</v>
      </c>
      <c r="S88" s="59">
        <f t="shared" si="385"/>
        <v>0</v>
      </c>
      <c r="T88" s="58">
        <f t="shared" si="386"/>
        <v>0</v>
      </c>
      <c r="U88" s="59">
        <f t="shared" si="387"/>
        <v>0</v>
      </c>
      <c r="V88" s="58">
        <f t="shared" si="388"/>
        <v>0</v>
      </c>
      <c r="W88" s="59">
        <f t="shared" si="389"/>
        <v>0</v>
      </c>
      <c r="X88" s="90" t="s">
        <v>440</v>
      </c>
    </row>
    <row r="89" spans="1:24" ht="31.5">
      <c r="A89" s="20" t="s">
        <v>236</v>
      </c>
      <c r="B89" s="21" t="s">
        <v>65</v>
      </c>
      <c r="C89" s="22" t="s">
        <v>23</v>
      </c>
      <c r="D89" s="7">
        <f t="shared" ref="D89" si="390">SUM(D90:D127)</f>
        <v>3.8460000000000001</v>
      </c>
      <c r="E89" s="7">
        <f t="shared" ref="E89" si="391">SUM(E90:E127)</f>
        <v>0</v>
      </c>
      <c r="F89" s="7">
        <f t="shared" ref="F89" si="392">SUM(F90:F127)</f>
        <v>0</v>
      </c>
      <c r="G89" s="7">
        <f t="shared" ref="G89" si="393">SUM(G90:G127)</f>
        <v>3.8460000000000001</v>
      </c>
      <c r="H89" s="7">
        <f t="shared" ref="H89" si="394">SUM(H90:H127)</f>
        <v>0</v>
      </c>
      <c r="I89" s="7">
        <f t="shared" ref="I89" si="395">SUM(I90:I127)</f>
        <v>0</v>
      </c>
      <c r="J89" s="7">
        <f t="shared" ref="J89" si="396">SUM(J90:J127)</f>
        <v>0</v>
      </c>
      <c r="K89" s="7">
        <f t="shared" ref="K89" si="397">SUM(K90:K127)</f>
        <v>0</v>
      </c>
      <c r="L89" s="7">
        <f t="shared" ref="L89" si="398">SUM(L90:L127)</f>
        <v>0</v>
      </c>
      <c r="M89" s="7">
        <f t="shared" ref="M89" si="399">SUM(M90:M127)</f>
        <v>0</v>
      </c>
      <c r="N89" s="7">
        <f t="shared" ref="N89:V89" si="400">SUM(N90:N127)</f>
        <v>-3.8460000000000001</v>
      </c>
      <c r="O89" s="74">
        <f t="shared" si="381"/>
        <v>-1</v>
      </c>
      <c r="P89" s="7">
        <f t="shared" si="400"/>
        <v>0</v>
      </c>
      <c r="Q89" s="74">
        <f t="shared" si="383"/>
        <v>0</v>
      </c>
      <c r="R89" s="7">
        <f t="shared" si="400"/>
        <v>0</v>
      </c>
      <c r="S89" s="74">
        <f t="shared" si="385"/>
        <v>0</v>
      </c>
      <c r="T89" s="7">
        <f t="shared" si="400"/>
        <v>-3.8460000000000001</v>
      </c>
      <c r="U89" s="74">
        <f t="shared" si="387"/>
        <v>-1</v>
      </c>
      <c r="V89" s="7">
        <f t="shared" si="400"/>
        <v>0</v>
      </c>
      <c r="W89" s="74">
        <f t="shared" si="389"/>
        <v>0</v>
      </c>
      <c r="X89" s="84" t="s">
        <v>384</v>
      </c>
    </row>
    <row r="90" spans="1:24" ht="47.25">
      <c r="A90" s="14" t="s">
        <v>237</v>
      </c>
      <c r="B90" s="19" t="s">
        <v>394</v>
      </c>
      <c r="C90" s="16" t="s">
        <v>66</v>
      </c>
      <c r="D90" s="102">
        <f t="shared" si="378"/>
        <v>0</v>
      </c>
      <c r="E90" s="17">
        <v>0</v>
      </c>
      <c r="F90" s="17">
        <v>0</v>
      </c>
      <c r="G90" s="17">
        <v>0</v>
      </c>
      <c r="H90" s="17">
        <v>0</v>
      </c>
      <c r="I90" s="102">
        <f t="shared" si="379"/>
        <v>0</v>
      </c>
      <c r="J90" s="17">
        <v>0</v>
      </c>
      <c r="K90" s="17">
        <v>0</v>
      </c>
      <c r="L90" s="17">
        <v>0</v>
      </c>
      <c r="M90" s="17">
        <v>0</v>
      </c>
      <c r="N90" s="58">
        <f t="shared" si="380"/>
        <v>0</v>
      </c>
      <c r="O90" s="59">
        <f t="shared" si="381"/>
        <v>0</v>
      </c>
      <c r="P90" s="58">
        <f t="shared" si="382"/>
        <v>0</v>
      </c>
      <c r="Q90" s="59">
        <f t="shared" si="383"/>
        <v>0</v>
      </c>
      <c r="R90" s="58">
        <f t="shared" si="384"/>
        <v>0</v>
      </c>
      <c r="S90" s="59">
        <f t="shared" si="385"/>
        <v>0</v>
      </c>
      <c r="T90" s="58">
        <f t="shared" si="386"/>
        <v>0</v>
      </c>
      <c r="U90" s="59">
        <f t="shared" si="387"/>
        <v>0</v>
      </c>
      <c r="V90" s="58">
        <f t="shared" si="388"/>
        <v>0</v>
      </c>
      <c r="W90" s="59">
        <f t="shared" si="389"/>
        <v>0</v>
      </c>
      <c r="X90" s="90" t="s">
        <v>443</v>
      </c>
    </row>
    <row r="91" spans="1:24" ht="47.25">
      <c r="A91" s="14" t="s">
        <v>238</v>
      </c>
      <c r="B91" s="19" t="s">
        <v>395</v>
      </c>
      <c r="C91" s="16" t="s">
        <v>67</v>
      </c>
      <c r="D91" s="102">
        <f t="shared" si="378"/>
        <v>0</v>
      </c>
      <c r="E91" s="17">
        <v>0</v>
      </c>
      <c r="F91" s="17">
        <v>0</v>
      </c>
      <c r="G91" s="17">
        <v>0</v>
      </c>
      <c r="H91" s="17">
        <v>0</v>
      </c>
      <c r="I91" s="102">
        <f t="shared" si="379"/>
        <v>0</v>
      </c>
      <c r="J91" s="17">
        <v>0</v>
      </c>
      <c r="K91" s="17">
        <v>0</v>
      </c>
      <c r="L91" s="17">
        <v>0</v>
      </c>
      <c r="M91" s="17">
        <v>0</v>
      </c>
      <c r="N91" s="58">
        <f t="shared" si="380"/>
        <v>0</v>
      </c>
      <c r="O91" s="59">
        <f t="shared" si="381"/>
        <v>0</v>
      </c>
      <c r="P91" s="58">
        <f t="shared" si="382"/>
        <v>0</v>
      </c>
      <c r="Q91" s="59">
        <f t="shared" si="383"/>
        <v>0</v>
      </c>
      <c r="R91" s="58">
        <f t="shared" si="384"/>
        <v>0</v>
      </c>
      <c r="S91" s="59">
        <f t="shared" si="385"/>
        <v>0</v>
      </c>
      <c r="T91" s="58">
        <f t="shared" si="386"/>
        <v>0</v>
      </c>
      <c r="U91" s="59">
        <f t="shared" si="387"/>
        <v>0</v>
      </c>
      <c r="V91" s="58">
        <f t="shared" si="388"/>
        <v>0</v>
      </c>
      <c r="W91" s="59">
        <f t="shared" si="389"/>
        <v>0</v>
      </c>
      <c r="X91" s="90" t="s">
        <v>443</v>
      </c>
    </row>
    <row r="92" spans="1:24" ht="47.25">
      <c r="A92" s="14" t="s">
        <v>239</v>
      </c>
      <c r="B92" s="19" t="s">
        <v>396</v>
      </c>
      <c r="C92" s="16" t="s">
        <v>68</v>
      </c>
      <c r="D92" s="102">
        <f t="shared" si="378"/>
        <v>0</v>
      </c>
      <c r="E92" s="17">
        <v>0</v>
      </c>
      <c r="F92" s="17">
        <v>0</v>
      </c>
      <c r="G92" s="17">
        <v>0</v>
      </c>
      <c r="H92" s="17">
        <v>0</v>
      </c>
      <c r="I92" s="102">
        <f t="shared" si="379"/>
        <v>0</v>
      </c>
      <c r="J92" s="17">
        <v>0</v>
      </c>
      <c r="K92" s="17">
        <v>0</v>
      </c>
      <c r="L92" s="17">
        <v>0</v>
      </c>
      <c r="M92" s="17">
        <v>0</v>
      </c>
      <c r="N92" s="58">
        <f t="shared" si="380"/>
        <v>0</v>
      </c>
      <c r="O92" s="59">
        <f t="shared" si="381"/>
        <v>0</v>
      </c>
      <c r="P92" s="58">
        <f t="shared" si="382"/>
        <v>0</v>
      </c>
      <c r="Q92" s="59">
        <f t="shared" si="383"/>
        <v>0</v>
      </c>
      <c r="R92" s="58">
        <f t="shared" si="384"/>
        <v>0</v>
      </c>
      <c r="S92" s="59">
        <f t="shared" si="385"/>
        <v>0</v>
      </c>
      <c r="T92" s="58">
        <f t="shared" si="386"/>
        <v>0</v>
      </c>
      <c r="U92" s="59">
        <f t="shared" si="387"/>
        <v>0</v>
      </c>
      <c r="V92" s="58">
        <f t="shared" si="388"/>
        <v>0</v>
      </c>
      <c r="W92" s="59">
        <f t="shared" si="389"/>
        <v>0</v>
      </c>
      <c r="X92" s="90" t="s">
        <v>441</v>
      </c>
    </row>
    <row r="93" spans="1:24" s="100" customFormat="1" ht="47.25">
      <c r="A93" s="14" t="s">
        <v>240</v>
      </c>
      <c r="B93" s="24" t="s">
        <v>452</v>
      </c>
      <c r="C93" s="17" t="s">
        <v>241</v>
      </c>
      <c r="D93" s="140">
        <f t="shared" si="378"/>
        <v>2.3210000000000002</v>
      </c>
      <c r="E93" s="17">
        <v>0</v>
      </c>
      <c r="F93" s="17">
        <v>0</v>
      </c>
      <c r="G93" s="140">
        <v>2.3210000000000002</v>
      </c>
      <c r="H93" s="17">
        <v>0</v>
      </c>
      <c r="I93" s="102">
        <f t="shared" si="379"/>
        <v>0</v>
      </c>
      <c r="J93" s="17">
        <v>0</v>
      </c>
      <c r="K93" s="17">
        <v>0</v>
      </c>
      <c r="L93" s="17">
        <v>0</v>
      </c>
      <c r="M93" s="17">
        <v>0</v>
      </c>
      <c r="N93" s="58">
        <f t="shared" si="380"/>
        <v>-2.3210000000000002</v>
      </c>
      <c r="O93" s="59">
        <f t="shared" si="381"/>
        <v>-1</v>
      </c>
      <c r="P93" s="58">
        <f t="shared" si="382"/>
        <v>0</v>
      </c>
      <c r="Q93" s="59">
        <f t="shared" si="383"/>
        <v>0</v>
      </c>
      <c r="R93" s="58">
        <f t="shared" si="384"/>
        <v>0</v>
      </c>
      <c r="S93" s="59">
        <f t="shared" si="385"/>
        <v>0</v>
      </c>
      <c r="T93" s="58">
        <f t="shared" si="386"/>
        <v>-2.3210000000000002</v>
      </c>
      <c r="U93" s="59">
        <f t="shared" si="387"/>
        <v>-1</v>
      </c>
      <c r="V93" s="58">
        <f t="shared" si="388"/>
        <v>0</v>
      </c>
      <c r="W93" s="59">
        <f t="shared" si="389"/>
        <v>0</v>
      </c>
      <c r="X93" s="90" t="s">
        <v>445</v>
      </c>
    </row>
    <row r="94" spans="1:24" ht="47.25">
      <c r="A94" s="14" t="s">
        <v>242</v>
      </c>
      <c r="B94" s="19" t="s">
        <v>397</v>
      </c>
      <c r="C94" s="16" t="s">
        <v>69</v>
      </c>
      <c r="D94" s="102">
        <f t="shared" si="378"/>
        <v>0</v>
      </c>
      <c r="E94" s="17">
        <v>0</v>
      </c>
      <c r="F94" s="17">
        <v>0</v>
      </c>
      <c r="G94" s="17">
        <v>0</v>
      </c>
      <c r="H94" s="17">
        <v>0</v>
      </c>
      <c r="I94" s="102">
        <f t="shared" si="379"/>
        <v>0</v>
      </c>
      <c r="J94" s="17">
        <v>0</v>
      </c>
      <c r="K94" s="17">
        <v>0</v>
      </c>
      <c r="L94" s="17">
        <v>0</v>
      </c>
      <c r="M94" s="17">
        <v>0</v>
      </c>
      <c r="N94" s="58">
        <f t="shared" si="380"/>
        <v>0</v>
      </c>
      <c r="O94" s="59">
        <f t="shared" si="381"/>
        <v>0</v>
      </c>
      <c r="P94" s="58">
        <f t="shared" si="382"/>
        <v>0</v>
      </c>
      <c r="Q94" s="59">
        <f t="shared" si="383"/>
        <v>0</v>
      </c>
      <c r="R94" s="58">
        <f t="shared" si="384"/>
        <v>0</v>
      </c>
      <c r="S94" s="59">
        <f t="shared" si="385"/>
        <v>0</v>
      </c>
      <c r="T94" s="58">
        <f t="shared" si="386"/>
        <v>0</v>
      </c>
      <c r="U94" s="59">
        <f t="shared" si="387"/>
        <v>0</v>
      </c>
      <c r="V94" s="58">
        <f t="shared" si="388"/>
        <v>0</v>
      </c>
      <c r="W94" s="59">
        <f t="shared" si="389"/>
        <v>0</v>
      </c>
      <c r="X94" s="90" t="s">
        <v>441</v>
      </c>
    </row>
    <row r="95" spans="1:24" ht="47.25">
      <c r="A95" s="14" t="s">
        <v>243</v>
      </c>
      <c r="B95" s="19" t="s">
        <v>398</v>
      </c>
      <c r="C95" s="16" t="s">
        <v>70</v>
      </c>
      <c r="D95" s="102">
        <f t="shared" si="378"/>
        <v>0</v>
      </c>
      <c r="E95" s="17">
        <v>0</v>
      </c>
      <c r="F95" s="17">
        <v>0</v>
      </c>
      <c r="G95" s="17">
        <v>0</v>
      </c>
      <c r="H95" s="17">
        <v>0</v>
      </c>
      <c r="I95" s="102">
        <f t="shared" si="379"/>
        <v>0</v>
      </c>
      <c r="J95" s="17">
        <v>0</v>
      </c>
      <c r="K95" s="17">
        <v>0</v>
      </c>
      <c r="L95" s="17">
        <v>0</v>
      </c>
      <c r="M95" s="17">
        <v>0</v>
      </c>
      <c r="N95" s="58">
        <f t="shared" si="380"/>
        <v>0</v>
      </c>
      <c r="O95" s="59">
        <f t="shared" si="381"/>
        <v>0</v>
      </c>
      <c r="P95" s="58">
        <f t="shared" si="382"/>
        <v>0</v>
      </c>
      <c r="Q95" s="59">
        <f t="shared" si="383"/>
        <v>0</v>
      </c>
      <c r="R95" s="58">
        <f t="shared" si="384"/>
        <v>0</v>
      </c>
      <c r="S95" s="59">
        <f t="shared" si="385"/>
        <v>0</v>
      </c>
      <c r="T95" s="58">
        <f t="shared" si="386"/>
        <v>0</v>
      </c>
      <c r="U95" s="59">
        <f t="shared" si="387"/>
        <v>0</v>
      </c>
      <c r="V95" s="58">
        <f t="shared" si="388"/>
        <v>0</v>
      </c>
      <c r="W95" s="59">
        <f t="shared" si="389"/>
        <v>0</v>
      </c>
      <c r="X95" s="90" t="s">
        <v>443</v>
      </c>
    </row>
    <row r="96" spans="1:24" ht="47.25">
      <c r="A96" s="14" t="s">
        <v>244</v>
      </c>
      <c r="B96" s="19" t="s">
        <v>399</v>
      </c>
      <c r="C96" s="16" t="s">
        <v>71</v>
      </c>
      <c r="D96" s="102">
        <f t="shared" si="378"/>
        <v>0</v>
      </c>
      <c r="E96" s="17">
        <v>0</v>
      </c>
      <c r="F96" s="17">
        <v>0</v>
      </c>
      <c r="G96" s="102">
        <v>0</v>
      </c>
      <c r="H96" s="17">
        <v>0</v>
      </c>
      <c r="I96" s="102">
        <f t="shared" si="379"/>
        <v>0</v>
      </c>
      <c r="J96" s="17">
        <v>0</v>
      </c>
      <c r="K96" s="17">
        <v>0</v>
      </c>
      <c r="L96" s="17">
        <v>0</v>
      </c>
      <c r="M96" s="17">
        <v>0</v>
      </c>
      <c r="N96" s="58">
        <f t="shared" si="380"/>
        <v>0</v>
      </c>
      <c r="O96" s="59">
        <f t="shared" si="381"/>
        <v>0</v>
      </c>
      <c r="P96" s="58">
        <f t="shared" si="382"/>
        <v>0</v>
      </c>
      <c r="Q96" s="59">
        <f t="shared" si="383"/>
        <v>0</v>
      </c>
      <c r="R96" s="58">
        <f t="shared" si="384"/>
        <v>0</v>
      </c>
      <c r="S96" s="59">
        <f t="shared" si="385"/>
        <v>0</v>
      </c>
      <c r="T96" s="58">
        <f>L96-G96</f>
        <v>0</v>
      </c>
      <c r="U96" s="59">
        <f t="shared" si="387"/>
        <v>0</v>
      </c>
      <c r="V96" s="58">
        <f t="shared" si="388"/>
        <v>0</v>
      </c>
      <c r="W96" s="59">
        <f t="shared" si="389"/>
        <v>0</v>
      </c>
      <c r="X96" s="90" t="s">
        <v>440</v>
      </c>
    </row>
    <row r="97" spans="1:24" ht="47.25">
      <c r="A97" s="14" t="s">
        <v>245</v>
      </c>
      <c r="B97" s="19" t="s">
        <v>400</v>
      </c>
      <c r="C97" s="16" t="s">
        <v>72</v>
      </c>
      <c r="D97" s="102">
        <f t="shared" si="378"/>
        <v>0</v>
      </c>
      <c r="E97" s="17">
        <v>0</v>
      </c>
      <c r="F97" s="17">
        <v>0</v>
      </c>
      <c r="G97" s="17">
        <v>0</v>
      </c>
      <c r="H97" s="17">
        <v>0</v>
      </c>
      <c r="I97" s="102">
        <f t="shared" si="379"/>
        <v>0</v>
      </c>
      <c r="J97" s="17">
        <v>0</v>
      </c>
      <c r="K97" s="17">
        <v>0</v>
      </c>
      <c r="L97" s="17">
        <v>0</v>
      </c>
      <c r="M97" s="17">
        <v>0</v>
      </c>
      <c r="N97" s="58">
        <f t="shared" si="380"/>
        <v>0</v>
      </c>
      <c r="O97" s="59">
        <f t="shared" si="381"/>
        <v>0</v>
      </c>
      <c r="P97" s="58">
        <f t="shared" si="382"/>
        <v>0</v>
      </c>
      <c r="Q97" s="59">
        <f t="shared" si="383"/>
        <v>0</v>
      </c>
      <c r="R97" s="58">
        <f t="shared" si="384"/>
        <v>0</v>
      </c>
      <c r="S97" s="59">
        <f t="shared" si="385"/>
        <v>0</v>
      </c>
      <c r="T97" s="58">
        <f t="shared" si="386"/>
        <v>0</v>
      </c>
      <c r="U97" s="59">
        <f t="shared" si="387"/>
        <v>0</v>
      </c>
      <c r="V97" s="58">
        <f t="shared" si="388"/>
        <v>0</v>
      </c>
      <c r="W97" s="59">
        <f t="shared" si="389"/>
        <v>0</v>
      </c>
      <c r="X97" s="90" t="s">
        <v>441</v>
      </c>
    </row>
    <row r="98" spans="1:24" ht="47.25">
      <c r="A98" s="14" t="s">
        <v>246</v>
      </c>
      <c r="B98" s="19" t="s">
        <v>401</v>
      </c>
      <c r="C98" s="16" t="s">
        <v>73</v>
      </c>
      <c r="D98" s="102">
        <f t="shared" si="378"/>
        <v>0</v>
      </c>
      <c r="E98" s="17">
        <v>0</v>
      </c>
      <c r="F98" s="17">
        <v>0</v>
      </c>
      <c r="G98" s="102">
        <v>0</v>
      </c>
      <c r="H98" s="17">
        <v>0</v>
      </c>
      <c r="I98" s="102">
        <f t="shared" si="379"/>
        <v>0</v>
      </c>
      <c r="J98" s="17">
        <v>0</v>
      </c>
      <c r="K98" s="17">
        <v>0</v>
      </c>
      <c r="L98" s="17">
        <v>0</v>
      </c>
      <c r="M98" s="17">
        <v>0</v>
      </c>
      <c r="N98" s="58">
        <f t="shared" si="380"/>
        <v>0</v>
      </c>
      <c r="O98" s="59">
        <f t="shared" si="381"/>
        <v>0</v>
      </c>
      <c r="P98" s="58">
        <f t="shared" si="382"/>
        <v>0</v>
      </c>
      <c r="Q98" s="59">
        <f t="shared" si="383"/>
        <v>0</v>
      </c>
      <c r="R98" s="58">
        <f t="shared" si="384"/>
        <v>0</v>
      </c>
      <c r="S98" s="59">
        <f t="shared" si="385"/>
        <v>0</v>
      </c>
      <c r="T98" s="58">
        <f t="shared" si="386"/>
        <v>0</v>
      </c>
      <c r="U98" s="59">
        <f t="shared" si="387"/>
        <v>0</v>
      </c>
      <c r="V98" s="58">
        <f t="shared" si="388"/>
        <v>0</v>
      </c>
      <c r="W98" s="59">
        <f t="shared" si="389"/>
        <v>0</v>
      </c>
      <c r="X98" s="90" t="s">
        <v>440</v>
      </c>
    </row>
    <row r="99" spans="1:24" ht="47.25">
      <c r="A99" s="14" t="s">
        <v>247</v>
      </c>
      <c r="B99" s="24" t="s">
        <v>402</v>
      </c>
      <c r="C99" s="16" t="s">
        <v>74</v>
      </c>
      <c r="D99" s="102">
        <f t="shared" si="378"/>
        <v>0</v>
      </c>
      <c r="E99" s="17">
        <v>0</v>
      </c>
      <c r="F99" s="17">
        <v>0</v>
      </c>
      <c r="G99" s="102">
        <v>0</v>
      </c>
      <c r="H99" s="17">
        <v>0</v>
      </c>
      <c r="I99" s="102">
        <f t="shared" si="379"/>
        <v>0</v>
      </c>
      <c r="J99" s="17">
        <v>0</v>
      </c>
      <c r="K99" s="17">
        <v>0</v>
      </c>
      <c r="L99" s="17">
        <v>0</v>
      </c>
      <c r="M99" s="17">
        <v>0</v>
      </c>
      <c r="N99" s="58">
        <f t="shared" si="380"/>
        <v>0</v>
      </c>
      <c r="O99" s="59">
        <f t="shared" si="381"/>
        <v>0</v>
      </c>
      <c r="P99" s="58">
        <f t="shared" si="382"/>
        <v>0</v>
      </c>
      <c r="Q99" s="59">
        <f t="shared" si="383"/>
        <v>0</v>
      </c>
      <c r="R99" s="58">
        <f t="shared" si="384"/>
        <v>0</v>
      </c>
      <c r="S99" s="59">
        <f t="shared" si="385"/>
        <v>0</v>
      </c>
      <c r="T99" s="58">
        <f t="shared" si="386"/>
        <v>0</v>
      </c>
      <c r="U99" s="59">
        <f t="shared" si="387"/>
        <v>0</v>
      </c>
      <c r="V99" s="58">
        <f t="shared" si="388"/>
        <v>0</v>
      </c>
      <c r="W99" s="59">
        <f t="shared" si="389"/>
        <v>0</v>
      </c>
      <c r="X99" s="90" t="s">
        <v>444</v>
      </c>
    </row>
    <row r="100" spans="1:24" ht="47.25">
      <c r="A100" s="14" t="s">
        <v>248</v>
      </c>
      <c r="B100" s="24" t="s">
        <v>403</v>
      </c>
      <c r="C100" s="16" t="s">
        <v>75</v>
      </c>
      <c r="D100" s="102">
        <f t="shared" si="378"/>
        <v>0</v>
      </c>
      <c r="E100" s="17">
        <v>0</v>
      </c>
      <c r="F100" s="17">
        <v>0</v>
      </c>
      <c r="G100" s="102">
        <v>0</v>
      </c>
      <c r="H100" s="17">
        <v>0</v>
      </c>
      <c r="I100" s="102">
        <f t="shared" si="379"/>
        <v>0</v>
      </c>
      <c r="J100" s="17">
        <v>0</v>
      </c>
      <c r="K100" s="17">
        <v>0</v>
      </c>
      <c r="L100" s="17">
        <v>0</v>
      </c>
      <c r="M100" s="17">
        <v>0</v>
      </c>
      <c r="N100" s="58">
        <f t="shared" si="380"/>
        <v>0</v>
      </c>
      <c r="O100" s="59">
        <f t="shared" si="381"/>
        <v>0</v>
      </c>
      <c r="P100" s="58">
        <f t="shared" si="382"/>
        <v>0</v>
      </c>
      <c r="Q100" s="59">
        <f t="shared" si="383"/>
        <v>0</v>
      </c>
      <c r="R100" s="58">
        <f t="shared" si="384"/>
        <v>0</v>
      </c>
      <c r="S100" s="59">
        <f t="shared" si="385"/>
        <v>0</v>
      </c>
      <c r="T100" s="58">
        <f t="shared" si="386"/>
        <v>0</v>
      </c>
      <c r="U100" s="59">
        <f t="shared" si="387"/>
        <v>0</v>
      </c>
      <c r="V100" s="58">
        <f t="shared" si="388"/>
        <v>0</v>
      </c>
      <c r="W100" s="59">
        <f t="shared" si="389"/>
        <v>0</v>
      </c>
      <c r="X100" s="90" t="s">
        <v>444</v>
      </c>
    </row>
    <row r="101" spans="1:24" ht="47.25">
      <c r="A101" s="14" t="s">
        <v>249</v>
      </c>
      <c r="B101" s="19" t="s">
        <v>404</v>
      </c>
      <c r="C101" s="16" t="s">
        <v>76</v>
      </c>
      <c r="D101" s="102">
        <f t="shared" si="378"/>
        <v>0</v>
      </c>
      <c r="E101" s="17">
        <v>0</v>
      </c>
      <c r="F101" s="17">
        <v>0</v>
      </c>
      <c r="G101" s="17">
        <v>0</v>
      </c>
      <c r="H101" s="17">
        <v>0</v>
      </c>
      <c r="I101" s="102">
        <f t="shared" si="379"/>
        <v>0</v>
      </c>
      <c r="J101" s="17">
        <v>0</v>
      </c>
      <c r="K101" s="17">
        <v>0</v>
      </c>
      <c r="L101" s="17">
        <v>0</v>
      </c>
      <c r="M101" s="17">
        <v>0</v>
      </c>
      <c r="N101" s="58">
        <f t="shared" si="380"/>
        <v>0</v>
      </c>
      <c r="O101" s="59">
        <f t="shared" si="381"/>
        <v>0</v>
      </c>
      <c r="P101" s="58">
        <f t="shared" si="382"/>
        <v>0</v>
      </c>
      <c r="Q101" s="59">
        <f t="shared" si="383"/>
        <v>0</v>
      </c>
      <c r="R101" s="58">
        <f t="shared" si="384"/>
        <v>0</v>
      </c>
      <c r="S101" s="59">
        <f t="shared" si="385"/>
        <v>0</v>
      </c>
      <c r="T101" s="58">
        <f t="shared" si="386"/>
        <v>0</v>
      </c>
      <c r="U101" s="59">
        <f t="shared" si="387"/>
        <v>0</v>
      </c>
      <c r="V101" s="58">
        <f t="shared" si="388"/>
        <v>0</v>
      </c>
      <c r="W101" s="59">
        <f t="shared" si="389"/>
        <v>0</v>
      </c>
      <c r="X101" s="90" t="s">
        <v>440</v>
      </c>
    </row>
    <row r="102" spans="1:24" ht="47.25">
      <c r="A102" s="14" t="s">
        <v>250</v>
      </c>
      <c r="B102" s="24" t="s">
        <v>405</v>
      </c>
      <c r="C102" s="16" t="s">
        <v>77</v>
      </c>
      <c r="D102" s="102">
        <f t="shared" si="378"/>
        <v>0</v>
      </c>
      <c r="E102" s="17">
        <v>0</v>
      </c>
      <c r="F102" s="17">
        <v>0</v>
      </c>
      <c r="G102" s="17">
        <v>0</v>
      </c>
      <c r="H102" s="17">
        <v>0</v>
      </c>
      <c r="I102" s="102">
        <f t="shared" si="379"/>
        <v>0</v>
      </c>
      <c r="J102" s="17">
        <v>0</v>
      </c>
      <c r="K102" s="17">
        <v>0</v>
      </c>
      <c r="L102" s="17">
        <v>0</v>
      </c>
      <c r="M102" s="17">
        <v>0</v>
      </c>
      <c r="N102" s="58">
        <f t="shared" si="380"/>
        <v>0</v>
      </c>
      <c r="O102" s="59">
        <f t="shared" si="381"/>
        <v>0</v>
      </c>
      <c r="P102" s="58">
        <f t="shared" si="382"/>
        <v>0</v>
      </c>
      <c r="Q102" s="59">
        <f t="shared" si="383"/>
        <v>0</v>
      </c>
      <c r="R102" s="58">
        <f t="shared" si="384"/>
        <v>0</v>
      </c>
      <c r="S102" s="59">
        <f t="shared" si="385"/>
        <v>0</v>
      </c>
      <c r="T102" s="58">
        <f t="shared" si="386"/>
        <v>0</v>
      </c>
      <c r="U102" s="59">
        <f t="shared" si="387"/>
        <v>0</v>
      </c>
      <c r="V102" s="58">
        <f t="shared" si="388"/>
        <v>0</v>
      </c>
      <c r="W102" s="59">
        <f t="shared" si="389"/>
        <v>0</v>
      </c>
      <c r="X102" s="90" t="s">
        <v>440</v>
      </c>
    </row>
    <row r="103" spans="1:24" ht="47.25">
      <c r="A103" s="14" t="s">
        <v>251</v>
      </c>
      <c r="B103" s="24" t="s">
        <v>406</v>
      </c>
      <c r="C103" s="16" t="s">
        <v>78</v>
      </c>
      <c r="D103" s="102">
        <f t="shared" si="378"/>
        <v>0</v>
      </c>
      <c r="E103" s="17">
        <v>0</v>
      </c>
      <c r="F103" s="17">
        <v>0</v>
      </c>
      <c r="G103" s="17">
        <v>0</v>
      </c>
      <c r="H103" s="17">
        <v>0</v>
      </c>
      <c r="I103" s="102">
        <f t="shared" si="379"/>
        <v>0</v>
      </c>
      <c r="J103" s="17">
        <v>0</v>
      </c>
      <c r="K103" s="17">
        <v>0</v>
      </c>
      <c r="L103" s="17">
        <v>0</v>
      </c>
      <c r="M103" s="17">
        <v>0</v>
      </c>
      <c r="N103" s="58">
        <f t="shared" si="380"/>
        <v>0</v>
      </c>
      <c r="O103" s="59">
        <f t="shared" si="381"/>
        <v>0</v>
      </c>
      <c r="P103" s="58">
        <f t="shared" si="382"/>
        <v>0</v>
      </c>
      <c r="Q103" s="59">
        <f t="shared" si="383"/>
        <v>0</v>
      </c>
      <c r="R103" s="58">
        <f t="shared" si="384"/>
        <v>0</v>
      </c>
      <c r="S103" s="59">
        <f t="shared" si="385"/>
        <v>0</v>
      </c>
      <c r="T103" s="58">
        <f t="shared" si="386"/>
        <v>0</v>
      </c>
      <c r="U103" s="59">
        <f t="shared" si="387"/>
        <v>0</v>
      </c>
      <c r="V103" s="58">
        <f t="shared" si="388"/>
        <v>0</v>
      </c>
      <c r="W103" s="59">
        <f t="shared" si="389"/>
        <v>0</v>
      </c>
      <c r="X103" s="90" t="s">
        <v>440</v>
      </c>
    </row>
    <row r="104" spans="1:24" ht="47.25">
      <c r="A104" s="14" t="s">
        <v>252</v>
      </c>
      <c r="B104" s="24" t="s">
        <v>407</v>
      </c>
      <c r="C104" s="16" t="s">
        <v>79</v>
      </c>
      <c r="D104" s="102">
        <f t="shared" si="378"/>
        <v>0</v>
      </c>
      <c r="E104" s="17">
        <v>0</v>
      </c>
      <c r="F104" s="17">
        <v>0</v>
      </c>
      <c r="G104" s="102">
        <v>0</v>
      </c>
      <c r="H104" s="17">
        <v>0</v>
      </c>
      <c r="I104" s="102">
        <f t="shared" si="379"/>
        <v>0</v>
      </c>
      <c r="J104" s="17">
        <v>0</v>
      </c>
      <c r="K104" s="17">
        <v>0</v>
      </c>
      <c r="L104" s="17">
        <v>0</v>
      </c>
      <c r="M104" s="17">
        <v>0</v>
      </c>
      <c r="N104" s="58">
        <f t="shared" si="380"/>
        <v>0</v>
      </c>
      <c r="O104" s="59">
        <f t="shared" si="381"/>
        <v>0</v>
      </c>
      <c r="P104" s="58">
        <f t="shared" si="382"/>
        <v>0</v>
      </c>
      <c r="Q104" s="59">
        <f t="shared" si="383"/>
        <v>0</v>
      </c>
      <c r="R104" s="58">
        <f t="shared" si="384"/>
        <v>0</v>
      </c>
      <c r="S104" s="59">
        <f t="shared" si="385"/>
        <v>0</v>
      </c>
      <c r="T104" s="58">
        <f t="shared" si="386"/>
        <v>0</v>
      </c>
      <c r="U104" s="59">
        <f t="shared" si="387"/>
        <v>0</v>
      </c>
      <c r="V104" s="58">
        <f t="shared" si="388"/>
        <v>0</v>
      </c>
      <c r="W104" s="59">
        <f t="shared" si="389"/>
        <v>0</v>
      </c>
      <c r="X104" s="90" t="s">
        <v>444</v>
      </c>
    </row>
    <row r="105" spans="1:24" ht="47.25">
      <c r="A105" s="14" t="s">
        <v>253</v>
      </c>
      <c r="B105" s="24" t="s">
        <v>408</v>
      </c>
      <c r="C105" s="16" t="s">
        <v>80</v>
      </c>
      <c r="D105" s="102">
        <f t="shared" si="378"/>
        <v>0</v>
      </c>
      <c r="E105" s="17">
        <v>0</v>
      </c>
      <c r="F105" s="17">
        <v>0</v>
      </c>
      <c r="G105" s="102">
        <v>0</v>
      </c>
      <c r="H105" s="17">
        <v>0</v>
      </c>
      <c r="I105" s="102">
        <f t="shared" si="379"/>
        <v>0</v>
      </c>
      <c r="J105" s="17">
        <v>0</v>
      </c>
      <c r="K105" s="17">
        <v>0</v>
      </c>
      <c r="L105" s="17">
        <v>0</v>
      </c>
      <c r="M105" s="17">
        <v>0</v>
      </c>
      <c r="N105" s="58">
        <f t="shared" si="380"/>
        <v>0</v>
      </c>
      <c r="O105" s="59">
        <f t="shared" si="381"/>
        <v>0</v>
      </c>
      <c r="P105" s="58">
        <f t="shared" si="382"/>
        <v>0</v>
      </c>
      <c r="Q105" s="59">
        <f t="shared" si="383"/>
        <v>0</v>
      </c>
      <c r="R105" s="58">
        <f t="shared" si="384"/>
        <v>0</v>
      </c>
      <c r="S105" s="59">
        <f t="shared" si="385"/>
        <v>0</v>
      </c>
      <c r="T105" s="58">
        <f t="shared" si="386"/>
        <v>0</v>
      </c>
      <c r="U105" s="59">
        <f t="shared" si="387"/>
        <v>0</v>
      </c>
      <c r="V105" s="58">
        <f t="shared" si="388"/>
        <v>0</v>
      </c>
      <c r="W105" s="59">
        <f t="shared" si="389"/>
        <v>0</v>
      </c>
      <c r="X105" s="90" t="s">
        <v>444</v>
      </c>
    </row>
    <row r="106" spans="1:24" ht="47.25">
      <c r="A106" s="14" t="s">
        <v>254</v>
      </c>
      <c r="B106" s="24" t="s">
        <v>409</v>
      </c>
      <c r="C106" s="16" t="s">
        <v>81</v>
      </c>
      <c r="D106" s="102">
        <f t="shared" si="378"/>
        <v>0</v>
      </c>
      <c r="E106" s="17">
        <v>0</v>
      </c>
      <c r="F106" s="17">
        <v>0</v>
      </c>
      <c r="G106" s="102">
        <v>0</v>
      </c>
      <c r="H106" s="17">
        <v>0</v>
      </c>
      <c r="I106" s="102">
        <f t="shared" si="379"/>
        <v>0</v>
      </c>
      <c r="J106" s="17">
        <v>0</v>
      </c>
      <c r="K106" s="17">
        <v>0</v>
      </c>
      <c r="L106" s="17">
        <v>0</v>
      </c>
      <c r="M106" s="17">
        <v>0</v>
      </c>
      <c r="N106" s="58">
        <f t="shared" si="380"/>
        <v>0</v>
      </c>
      <c r="O106" s="59">
        <f t="shared" si="381"/>
        <v>0</v>
      </c>
      <c r="P106" s="58">
        <f t="shared" si="382"/>
        <v>0</v>
      </c>
      <c r="Q106" s="59">
        <f t="shared" si="383"/>
        <v>0</v>
      </c>
      <c r="R106" s="58">
        <f t="shared" si="384"/>
        <v>0</v>
      </c>
      <c r="S106" s="59">
        <f t="shared" si="385"/>
        <v>0</v>
      </c>
      <c r="T106" s="58">
        <f t="shared" si="386"/>
        <v>0</v>
      </c>
      <c r="U106" s="59">
        <f t="shared" si="387"/>
        <v>0</v>
      </c>
      <c r="V106" s="58">
        <f t="shared" si="388"/>
        <v>0</v>
      </c>
      <c r="W106" s="59">
        <f t="shared" si="389"/>
        <v>0</v>
      </c>
      <c r="X106" s="90" t="s">
        <v>444</v>
      </c>
    </row>
    <row r="107" spans="1:24" s="99" customFormat="1" ht="47.25">
      <c r="A107" s="14" t="s">
        <v>255</v>
      </c>
      <c r="B107" s="24" t="s">
        <v>453</v>
      </c>
      <c r="C107" s="17" t="s">
        <v>82</v>
      </c>
      <c r="D107" s="140">
        <f t="shared" si="378"/>
        <v>0.61299999999999999</v>
      </c>
      <c r="E107" s="17">
        <v>0</v>
      </c>
      <c r="F107" s="17">
        <v>0</v>
      </c>
      <c r="G107" s="140">
        <v>0.61299999999999999</v>
      </c>
      <c r="H107" s="17">
        <v>0</v>
      </c>
      <c r="I107" s="102">
        <f t="shared" si="379"/>
        <v>0</v>
      </c>
      <c r="J107" s="17">
        <v>0</v>
      </c>
      <c r="K107" s="17">
        <v>0</v>
      </c>
      <c r="L107" s="17">
        <v>0</v>
      </c>
      <c r="M107" s="17">
        <v>0</v>
      </c>
      <c r="N107" s="58">
        <f t="shared" si="380"/>
        <v>-0.61299999999999999</v>
      </c>
      <c r="O107" s="59">
        <f t="shared" si="381"/>
        <v>-1</v>
      </c>
      <c r="P107" s="58">
        <f t="shared" si="382"/>
        <v>0</v>
      </c>
      <c r="Q107" s="59">
        <f t="shared" si="383"/>
        <v>0</v>
      </c>
      <c r="R107" s="58">
        <f t="shared" si="384"/>
        <v>0</v>
      </c>
      <c r="S107" s="59">
        <f t="shared" si="385"/>
        <v>0</v>
      </c>
      <c r="T107" s="58">
        <f t="shared" si="386"/>
        <v>-0.61299999999999999</v>
      </c>
      <c r="U107" s="59">
        <f t="shared" si="387"/>
        <v>-1</v>
      </c>
      <c r="V107" s="58">
        <f t="shared" si="388"/>
        <v>0</v>
      </c>
      <c r="W107" s="59">
        <f t="shared" si="389"/>
        <v>0</v>
      </c>
      <c r="X107" s="90" t="s">
        <v>443</v>
      </c>
    </row>
    <row r="108" spans="1:24" ht="47.25">
      <c r="A108" s="14" t="s">
        <v>256</v>
      </c>
      <c r="B108" s="24" t="s">
        <v>410</v>
      </c>
      <c r="C108" s="16" t="s">
        <v>83</v>
      </c>
      <c r="D108" s="102">
        <f t="shared" si="378"/>
        <v>0</v>
      </c>
      <c r="E108" s="17">
        <v>0</v>
      </c>
      <c r="F108" s="17">
        <v>0</v>
      </c>
      <c r="G108" s="17">
        <v>0</v>
      </c>
      <c r="H108" s="17">
        <v>0</v>
      </c>
      <c r="I108" s="102">
        <f t="shared" si="379"/>
        <v>0</v>
      </c>
      <c r="J108" s="17">
        <v>0</v>
      </c>
      <c r="K108" s="17">
        <v>0</v>
      </c>
      <c r="L108" s="17">
        <v>0</v>
      </c>
      <c r="M108" s="17">
        <v>0</v>
      </c>
      <c r="N108" s="58">
        <f t="shared" si="380"/>
        <v>0</v>
      </c>
      <c r="O108" s="59">
        <f t="shared" si="381"/>
        <v>0</v>
      </c>
      <c r="P108" s="58">
        <f t="shared" si="382"/>
        <v>0</v>
      </c>
      <c r="Q108" s="59">
        <f t="shared" si="383"/>
        <v>0</v>
      </c>
      <c r="R108" s="58">
        <f t="shared" si="384"/>
        <v>0</v>
      </c>
      <c r="S108" s="59">
        <f t="shared" si="385"/>
        <v>0</v>
      </c>
      <c r="T108" s="58">
        <f t="shared" si="386"/>
        <v>0</v>
      </c>
      <c r="U108" s="59">
        <f t="shared" si="387"/>
        <v>0</v>
      </c>
      <c r="V108" s="58">
        <f t="shared" si="388"/>
        <v>0</v>
      </c>
      <c r="W108" s="59">
        <f t="shared" si="389"/>
        <v>0</v>
      </c>
      <c r="X108" s="90" t="s">
        <v>443</v>
      </c>
    </row>
    <row r="109" spans="1:24" ht="47.25">
      <c r="A109" s="14" t="s">
        <v>257</v>
      </c>
      <c r="B109" s="24" t="s">
        <v>411</v>
      </c>
      <c r="C109" s="16" t="s">
        <v>84</v>
      </c>
      <c r="D109" s="102">
        <f t="shared" si="378"/>
        <v>0</v>
      </c>
      <c r="E109" s="17">
        <v>0</v>
      </c>
      <c r="F109" s="17">
        <v>0</v>
      </c>
      <c r="G109" s="102">
        <v>0</v>
      </c>
      <c r="H109" s="17">
        <v>0</v>
      </c>
      <c r="I109" s="102">
        <f t="shared" si="379"/>
        <v>0</v>
      </c>
      <c r="J109" s="17">
        <v>0</v>
      </c>
      <c r="K109" s="17">
        <v>0</v>
      </c>
      <c r="L109" s="17">
        <v>0</v>
      </c>
      <c r="M109" s="17">
        <v>0</v>
      </c>
      <c r="N109" s="58">
        <f t="shared" si="380"/>
        <v>0</v>
      </c>
      <c r="O109" s="59">
        <f t="shared" si="381"/>
        <v>0</v>
      </c>
      <c r="P109" s="58">
        <f t="shared" si="382"/>
        <v>0</v>
      </c>
      <c r="Q109" s="59">
        <f t="shared" si="383"/>
        <v>0</v>
      </c>
      <c r="R109" s="58">
        <f t="shared" si="384"/>
        <v>0</v>
      </c>
      <c r="S109" s="59">
        <f t="shared" si="385"/>
        <v>0</v>
      </c>
      <c r="T109" s="58">
        <f t="shared" si="386"/>
        <v>0</v>
      </c>
      <c r="U109" s="59">
        <f t="shared" si="387"/>
        <v>0</v>
      </c>
      <c r="V109" s="58">
        <f t="shared" si="388"/>
        <v>0</v>
      </c>
      <c r="W109" s="59">
        <f t="shared" si="389"/>
        <v>0</v>
      </c>
      <c r="X109" s="90" t="s">
        <v>444</v>
      </c>
    </row>
    <row r="110" spans="1:24" ht="47.25">
      <c r="A110" s="14" t="s">
        <v>258</v>
      </c>
      <c r="B110" s="24" t="s">
        <v>412</v>
      </c>
      <c r="C110" s="16" t="s">
        <v>85</v>
      </c>
      <c r="D110" s="102">
        <f t="shared" si="378"/>
        <v>0</v>
      </c>
      <c r="E110" s="17">
        <v>0</v>
      </c>
      <c r="F110" s="17">
        <v>0</v>
      </c>
      <c r="G110" s="102">
        <v>0</v>
      </c>
      <c r="H110" s="17">
        <v>0</v>
      </c>
      <c r="I110" s="102">
        <f t="shared" si="379"/>
        <v>0</v>
      </c>
      <c r="J110" s="17">
        <v>0</v>
      </c>
      <c r="K110" s="17">
        <v>0</v>
      </c>
      <c r="L110" s="17">
        <v>0</v>
      </c>
      <c r="M110" s="17">
        <v>0</v>
      </c>
      <c r="N110" s="58">
        <f t="shared" si="380"/>
        <v>0</v>
      </c>
      <c r="O110" s="59">
        <f t="shared" si="381"/>
        <v>0</v>
      </c>
      <c r="P110" s="58">
        <f t="shared" si="382"/>
        <v>0</v>
      </c>
      <c r="Q110" s="59">
        <f t="shared" si="383"/>
        <v>0</v>
      </c>
      <c r="R110" s="58">
        <f t="shared" si="384"/>
        <v>0</v>
      </c>
      <c r="S110" s="59">
        <f t="shared" si="385"/>
        <v>0</v>
      </c>
      <c r="T110" s="58">
        <f t="shared" si="386"/>
        <v>0</v>
      </c>
      <c r="U110" s="59">
        <f t="shared" si="387"/>
        <v>0</v>
      </c>
      <c r="V110" s="58">
        <f t="shared" si="388"/>
        <v>0</v>
      </c>
      <c r="W110" s="59">
        <f t="shared" si="389"/>
        <v>0</v>
      </c>
      <c r="X110" s="90" t="s">
        <v>444</v>
      </c>
    </row>
    <row r="111" spans="1:24" ht="47.25">
      <c r="A111" s="14" t="s">
        <v>259</v>
      </c>
      <c r="B111" s="24" t="s">
        <v>413</v>
      </c>
      <c r="C111" s="16" t="s">
        <v>86</v>
      </c>
      <c r="D111" s="102">
        <f t="shared" si="378"/>
        <v>0</v>
      </c>
      <c r="E111" s="17">
        <v>0</v>
      </c>
      <c r="F111" s="17">
        <v>0</v>
      </c>
      <c r="G111" s="102">
        <v>0</v>
      </c>
      <c r="H111" s="17">
        <v>0</v>
      </c>
      <c r="I111" s="102">
        <f t="shared" si="379"/>
        <v>0</v>
      </c>
      <c r="J111" s="17">
        <v>0</v>
      </c>
      <c r="K111" s="17">
        <v>0</v>
      </c>
      <c r="L111" s="17">
        <v>0</v>
      </c>
      <c r="M111" s="17">
        <v>0</v>
      </c>
      <c r="N111" s="58">
        <f t="shared" si="380"/>
        <v>0</v>
      </c>
      <c r="O111" s="59">
        <f t="shared" si="381"/>
        <v>0</v>
      </c>
      <c r="P111" s="58">
        <f t="shared" si="382"/>
        <v>0</v>
      </c>
      <c r="Q111" s="59">
        <f t="shared" si="383"/>
        <v>0</v>
      </c>
      <c r="R111" s="58">
        <f t="shared" si="384"/>
        <v>0</v>
      </c>
      <c r="S111" s="59">
        <f t="shared" si="385"/>
        <v>0</v>
      </c>
      <c r="T111" s="58">
        <f t="shared" si="386"/>
        <v>0</v>
      </c>
      <c r="U111" s="59">
        <f t="shared" si="387"/>
        <v>0</v>
      </c>
      <c r="V111" s="58">
        <f t="shared" si="388"/>
        <v>0</v>
      </c>
      <c r="W111" s="59">
        <f t="shared" si="389"/>
        <v>0</v>
      </c>
      <c r="X111" s="90" t="s">
        <v>444</v>
      </c>
    </row>
    <row r="112" spans="1:24" ht="47.25">
      <c r="A112" s="14" t="s">
        <v>260</v>
      </c>
      <c r="B112" s="19" t="s">
        <v>414</v>
      </c>
      <c r="C112" s="16" t="s">
        <v>87</v>
      </c>
      <c r="D112" s="102">
        <f t="shared" si="378"/>
        <v>0</v>
      </c>
      <c r="E112" s="17">
        <v>0</v>
      </c>
      <c r="F112" s="17">
        <v>0</v>
      </c>
      <c r="G112" s="17">
        <v>0</v>
      </c>
      <c r="H112" s="17">
        <v>0</v>
      </c>
      <c r="I112" s="102">
        <f t="shared" si="379"/>
        <v>0</v>
      </c>
      <c r="J112" s="17">
        <v>0</v>
      </c>
      <c r="K112" s="17">
        <v>0</v>
      </c>
      <c r="L112" s="17">
        <v>0</v>
      </c>
      <c r="M112" s="17">
        <v>0</v>
      </c>
      <c r="N112" s="58">
        <f t="shared" si="380"/>
        <v>0</v>
      </c>
      <c r="O112" s="59">
        <f t="shared" si="381"/>
        <v>0</v>
      </c>
      <c r="P112" s="58">
        <f t="shared" si="382"/>
        <v>0</v>
      </c>
      <c r="Q112" s="59">
        <f t="shared" si="383"/>
        <v>0</v>
      </c>
      <c r="R112" s="58">
        <f t="shared" si="384"/>
        <v>0</v>
      </c>
      <c r="S112" s="59">
        <f t="shared" si="385"/>
        <v>0</v>
      </c>
      <c r="T112" s="58">
        <f t="shared" si="386"/>
        <v>0</v>
      </c>
      <c r="U112" s="59">
        <f t="shared" si="387"/>
        <v>0</v>
      </c>
      <c r="V112" s="58">
        <f t="shared" si="388"/>
        <v>0</v>
      </c>
      <c r="W112" s="59">
        <f t="shared" si="389"/>
        <v>0</v>
      </c>
      <c r="X112" s="90" t="s">
        <v>440</v>
      </c>
    </row>
    <row r="113" spans="1:24" ht="47.25">
      <c r="A113" s="14" t="s">
        <v>261</v>
      </c>
      <c r="B113" s="19" t="s">
        <v>415</v>
      </c>
      <c r="C113" s="16" t="s">
        <v>88</v>
      </c>
      <c r="D113" s="102">
        <f t="shared" si="378"/>
        <v>0</v>
      </c>
      <c r="E113" s="17">
        <v>0</v>
      </c>
      <c r="F113" s="17">
        <v>0</v>
      </c>
      <c r="G113" s="17">
        <v>0</v>
      </c>
      <c r="H113" s="17">
        <v>0</v>
      </c>
      <c r="I113" s="102">
        <f t="shared" si="379"/>
        <v>0</v>
      </c>
      <c r="J113" s="17">
        <v>0</v>
      </c>
      <c r="K113" s="17">
        <v>0</v>
      </c>
      <c r="L113" s="17">
        <v>0</v>
      </c>
      <c r="M113" s="17">
        <v>0</v>
      </c>
      <c r="N113" s="58">
        <f t="shared" si="380"/>
        <v>0</v>
      </c>
      <c r="O113" s="59">
        <f t="shared" si="381"/>
        <v>0</v>
      </c>
      <c r="P113" s="58">
        <f t="shared" si="382"/>
        <v>0</v>
      </c>
      <c r="Q113" s="59">
        <f t="shared" si="383"/>
        <v>0</v>
      </c>
      <c r="R113" s="58">
        <f t="shared" si="384"/>
        <v>0</v>
      </c>
      <c r="S113" s="59">
        <f t="shared" si="385"/>
        <v>0</v>
      </c>
      <c r="T113" s="58">
        <f t="shared" si="386"/>
        <v>0</v>
      </c>
      <c r="U113" s="59">
        <f t="shared" si="387"/>
        <v>0</v>
      </c>
      <c r="V113" s="58">
        <f t="shared" si="388"/>
        <v>0</v>
      </c>
      <c r="W113" s="59">
        <f t="shared" si="389"/>
        <v>0</v>
      </c>
      <c r="X113" s="90" t="s">
        <v>443</v>
      </c>
    </row>
    <row r="114" spans="1:24" ht="47.25">
      <c r="A114" s="14" t="s">
        <v>262</v>
      </c>
      <c r="B114" s="19" t="s">
        <v>416</v>
      </c>
      <c r="C114" s="16" t="s">
        <v>89</v>
      </c>
      <c r="D114" s="102">
        <f t="shared" si="378"/>
        <v>0</v>
      </c>
      <c r="E114" s="17">
        <v>0</v>
      </c>
      <c r="F114" s="17">
        <v>0</v>
      </c>
      <c r="G114" s="17">
        <v>0</v>
      </c>
      <c r="H114" s="17">
        <v>0</v>
      </c>
      <c r="I114" s="102">
        <f t="shared" si="379"/>
        <v>0</v>
      </c>
      <c r="J114" s="17">
        <v>0</v>
      </c>
      <c r="K114" s="17">
        <v>0</v>
      </c>
      <c r="L114" s="17">
        <v>0</v>
      </c>
      <c r="M114" s="17">
        <v>0</v>
      </c>
      <c r="N114" s="58">
        <f t="shared" si="380"/>
        <v>0</v>
      </c>
      <c r="O114" s="59">
        <f t="shared" si="381"/>
        <v>0</v>
      </c>
      <c r="P114" s="58">
        <f t="shared" si="382"/>
        <v>0</v>
      </c>
      <c r="Q114" s="59">
        <f t="shared" si="383"/>
        <v>0</v>
      </c>
      <c r="R114" s="58">
        <f t="shared" si="384"/>
        <v>0</v>
      </c>
      <c r="S114" s="59">
        <f t="shared" si="385"/>
        <v>0</v>
      </c>
      <c r="T114" s="58">
        <f t="shared" si="386"/>
        <v>0</v>
      </c>
      <c r="U114" s="59">
        <f t="shared" si="387"/>
        <v>0</v>
      </c>
      <c r="V114" s="58">
        <f t="shared" si="388"/>
        <v>0</v>
      </c>
      <c r="W114" s="59">
        <f t="shared" si="389"/>
        <v>0</v>
      </c>
      <c r="X114" s="90" t="s">
        <v>443</v>
      </c>
    </row>
    <row r="115" spans="1:24" ht="47.25">
      <c r="A115" s="14" t="s">
        <v>263</v>
      </c>
      <c r="B115" s="19" t="s">
        <v>417</v>
      </c>
      <c r="C115" s="16" t="s">
        <v>90</v>
      </c>
      <c r="D115" s="102">
        <f t="shared" si="378"/>
        <v>0</v>
      </c>
      <c r="E115" s="17">
        <v>0</v>
      </c>
      <c r="F115" s="17">
        <v>0</v>
      </c>
      <c r="G115" s="17">
        <v>0</v>
      </c>
      <c r="H115" s="17">
        <v>0</v>
      </c>
      <c r="I115" s="102">
        <f t="shared" si="379"/>
        <v>0</v>
      </c>
      <c r="J115" s="17">
        <v>0</v>
      </c>
      <c r="K115" s="17">
        <v>0</v>
      </c>
      <c r="L115" s="17">
        <v>0</v>
      </c>
      <c r="M115" s="17">
        <v>0</v>
      </c>
      <c r="N115" s="58">
        <f t="shared" si="380"/>
        <v>0</v>
      </c>
      <c r="O115" s="59">
        <f t="shared" si="381"/>
        <v>0</v>
      </c>
      <c r="P115" s="58">
        <f t="shared" si="382"/>
        <v>0</v>
      </c>
      <c r="Q115" s="59">
        <f t="shared" si="383"/>
        <v>0</v>
      </c>
      <c r="R115" s="58">
        <f t="shared" si="384"/>
        <v>0</v>
      </c>
      <c r="S115" s="59">
        <f t="shared" si="385"/>
        <v>0</v>
      </c>
      <c r="T115" s="58">
        <f t="shared" si="386"/>
        <v>0</v>
      </c>
      <c r="U115" s="59">
        <f t="shared" si="387"/>
        <v>0</v>
      </c>
      <c r="V115" s="58">
        <f t="shared" si="388"/>
        <v>0</v>
      </c>
      <c r="W115" s="59">
        <f t="shared" si="389"/>
        <v>0</v>
      </c>
      <c r="X115" s="90" t="s">
        <v>443</v>
      </c>
    </row>
    <row r="116" spans="1:24" ht="47.25">
      <c r="A116" s="14" t="s">
        <v>264</v>
      </c>
      <c r="B116" s="19" t="s">
        <v>418</v>
      </c>
      <c r="C116" s="16" t="s">
        <v>91</v>
      </c>
      <c r="D116" s="102">
        <f t="shared" si="378"/>
        <v>0</v>
      </c>
      <c r="E116" s="17">
        <v>0</v>
      </c>
      <c r="F116" s="17">
        <v>0</v>
      </c>
      <c r="G116" s="17">
        <v>0</v>
      </c>
      <c r="H116" s="17">
        <v>0</v>
      </c>
      <c r="I116" s="102">
        <f t="shared" si="379"/>
        <v>0</v>
      </c>
      <c r="J116" s="17">
        <v>0</v>
      </c>
      <c r="K116" s="17">
        <v>0</v>
      </c>
      <c r="L116" s="17">
        <v>0</v>
      </c>
      <c r="M116" s="17">
        <v>0</v>
      </c>
      <c r="N116" s="58">
        <f t="shared" si="380"/>
        <v>0</v>
      </c>
      <c r="O116" s="59">
        <f t="shared" si="381"/>
        <v>0</v>
      </c>
      <c r="P116" s="58">
        <f t="shared" si="382"/>
        <v>0</v>
      </c>
      <c r="Q116" s="59">
        <f t="shared" si="383"/>
        <v>0</v>
      </c>
      <c r="R116" s="58">
        <f t="shared" si="384"/>
        <v>0</v>
      </c>
      <c r="S116" s="59">
        <f t="shared" si="385"/>
        <v>0</v>
      </c>
      <c r="T116" s="58">
        <f>L116-G116</f>
        <v>0</v>
      </c>
      <c r="U116" s="59">
        <f t="shared" si="387"/>
        <v>0</v>
      </c>
      <c r="V116" s="58">
        <f t="shared" si="388"/>
        <v>0</v>
      </c>
      <c r="W116" s="59">
        <f t="shared" si="389"/>
        <v>0</v>
      </c>
      <c r="X116" s="90" t="s">
        <v>443</v>
      </c>
    </row>
    <row r="117" spans="1:24" ht="47.25">
      <c r="A117" s="14" t="s">
        <v>265</v>
      </c>
      <c r="B117" s="24" t="s">
        <v>419</v>
      </c>
      <c r="C117" s="16" t="s">
        <v>92</v>
      </c>
      <c r="D117" s="102">
        <f t="shared" si="378"/>
        <v>0</v>
      </c>
      <c r="E117" s="17">
        <v>0</v>
      </c>
      <c r="F117" s="17">
        <v>0</v>
      </c>
      <c r="G117" s="102">
        <v>0</v>
      </c>
      <c r="H117" s="17">
        <v>0</v>
      </c>
      <c r="I117" s="102">
        <f t="shared" si="379"/>
        <v>0</v>
      </c>
      <c r="J117" s="17">
        <v>0</v>
      </c>
      <c r="K117" s="17">
        <v>0</v>
      </c>
      <c r="L117" s="17">
        <v>0</v>
      </c>
      <c r="M117" s="17">
        <v>0</v>
      </c>
      <c r="N117" s="58">
        <f t="shared" si="380"/>
        <v>0</v>
      </c>
      <c r="O117" s="59">
        <f t="shared" si="381"/>
        <v>0</v>
      </c>
      <c r="P117" s="58">
        <f t="shared" si="382"/>
        <v>0</v>
      </c>
      <c r="Q117" s="59">
        <f t="shared" si="383"/>
        <v>0</v>
      </c>
      <c r="R117" s="58">
        <f t="shared" si="384"/>
        <v>0</v>
      </c>
      <c r="S117" s="59">
        <f t="shared" si="385"/>
        <v>0</v>
      </c>
      <c r="T117" s="58">
        <f>L117-G117</f>
        <v>0</v>
      </c>
      <c r="U117" s="59">
        <f t="shared" si="387"/>
        <v>0</v>
      </c>
      <c r="V117" s="58">
        <f t="shared" si="388"/>
        <v>0</v>
      </c>
      <c r="W117" s="59">
        <f t="shared" si="389"/>
        <v>0</v>
      </c>
      <c r="X117" s="90" t="s">
        <v>440</v>
      </c>
    </row>
    <row r="118" spans="1:24" ht="47.25">
      <c r="A118" s="14" t="s">
        <v>266</v>
      </c>
      <c r="B118" s="24" t="s">
        <v>420</v>
      </c>
      <c r="C118" s="16" t="s">
        <v>93</v>
      </c>
      <c r="D118" s="102">
        <f t="shared" si="378"/>
        <v>0</v>
      </c>
      <c r="E118" s="17">
        <v>0</v>
      </c>
      <c r="F118" s="17">
        <v>0</v>
      </c>
      <c r="G118" s="102">
        <v>0</v>
      </c>
      <c r="H118" s="17">
        <v>0</v>
      </c>
      <c r="I118" s="102">
        <f t="shared" si="379"/>
        <v>0</v>
      </c>
      <c r="J118" s="17">
        <v>0</v>
      </c>
      <c r="K118" s="17">
        <v>0</v>
      </c>
      <c r="L118" s="17">
        <v>0</v>
      </c>
      <c r="M118" s="17">
        <v>0</v>
      </c>
      <c r="N118" s="58">
        <f t="shared" si="380"/>
        <v>0</v>
      </c>
      <c r="O118" s="59">
        <f t="shared" si="381"/>
        <v>0</v>
      </c>
      <c r="P118" s="58">
        <f t="shared" si="382"/>
        <v>0</v>
      </c>
      <c r="Q118" s="59">
        <f t="shared" si="383"/>
        <v>0</v>
      </c>
      <c r="R118" s="58">
        <f t="shared" si="384"/>
        <v>0</v>
      </c>
      <c r="S118" s="59">
        <f t="shared" si="385"/>
        <v>0</v>
      </c>
      <c r="T118" s="58">
        <f t="shared" si="386"/>
        <v>0</v>
      </c>
      <c r="U118" s="59">
        <f t="shared" si="387"/>
        <v>0</v>
      </c>
      <c r="V118" s="58">
        <f t="shared" si="388"/>
        <v>0</v>
      </c>
      <c r="W118" s="59">
        <f t="shared" si="389"/>
        <v>0</v>
      </c>
      <c r="X118" s="90" t="s">
        <v>444</v>
      </c>
    </row>
    <row r="119" spans="1:24" s="100" customFormat="1" ht="47.25">
      <c r="A119" s="14" t="s">
        <v>267</v>
      </c>
      <c r="B119" s="24" t="s">
        <v>454</v>
      </c>
      <c r="C119" s="17" t="s">
        <v>94</v>
      </c>
      <c r="D119" s="140">
        <f t="shared" si="378"/>
        <v>0.45600000000000002</v>
      </c>
      <c r="E119" s="17">
        <v>0</v>
      </c>
      <c r="F119" s="17">
        <v>0</v>
      </c>
      <c r="G119" s="140">
        <v>0.45600000000000002</v>
      </c>
      <c r="H119" s="17">
        <v>0</v>
      </c>
      <c r="I119" s="102">
        <f t="shared" si="379"/>
        <v>0</v>
      </c>
      <c r="J119" s="17">
        <v>0</v>
      </c>
      <c r="K119" s="17">
        <v>0</v>
      </c>
      <c r="L119" s="17">
        <v>0</v>
      </c>
      <c r="M119" s="17">
        <v>0</v>
      </c>
      <c r="N119" s="58">
        <f t="shared" si="380"/>
        <v>-0.45600000000000002</v>
      </c>
      <c r="O119" s="59">
        <f t="shared" si="381"/>
        <v>-1</v>
      </c>
      <c r="P119" s="58">
        <f t="shared" si="382"/>
        <v>0</v>
      </c>
      <c r="Q119" s="59">
        <f t="shared" si="383"/>
        <v>0</v>
      </c>
      <c r="R119" s="58">
        <f t="shared" si="384"/>
        <v>0</v>
      </c>
      <c r="S119" s="59">
        <f t="shared" si="385"/>
        <v>0</v>
      </c>
      <c r="T119" s="58">
        <f t="shared" si="386"/>
        <v>-0.45600000000000002</v>
      </c>
      <c r="U119" s="59">
        <f t="shared" si="387"/>
        <v>-1</v>
      </c>
      <c r="V119" s="58">
        <f t="shared" si="388"/>
        <v>0</v>
      </c>
      <c r="W119" s="59">
        <f t="shared" si="389"/>
        <v>0</v>
      </c>
      <c r="X119" s="90" t="s">
        <v>443</v>
      </c>
    </row>
    <row r="120" spans="1:24" s="100" customFormat="1" ht="47.25">
      <c r="A120" s="14" t="s">
        <v>268</v>
      </c>
      <c r="B120" s="24" t="s">
        <v>455</v>
      </c>
      <c r="C120" s="17" t="s">
        <v>95</v>
      </c>
      <c r="D120" s="140">
        <f t="shared" si="378"/>
        <v>0.45600000000000002</v>
      </c>
      <c r="E120" s="17">
        <v>0</v>
      </c>
      <c r="F120" s="17">
        <v>0</v>
      </c>
      <c r="G120" s="140">
        <v>0.45600000000000002</v>
      </c>
      <c r="H120" s="17">
        <v>0</v>
      </c>
      <c r="I120" s="102">
        <f t="shared" si="379"/>
        <v>0</v>
      </c>
      <c r="J120" s="17">
        <v>0</v>
      </c>
      <c r="K120" s="17">
        <v>0</v>
      </c>
      <c r="L120" s="17">
        <v>0</v>
      </c>
      <c r="M120" s="17">
        <v>0</v>
      </c>
      <c r="N120" s="58">
        <f t="shared" si="380"/>
        <v>-0.45600000000000002</v>
      </c>
      <c r="O120" s="59">
        <f t="shared" si="381"/>
        <v>-1</v>
      </c>
      <c r="P120" s="58">
        <f t="shared" si="382"/>
        <v>0</v>
      </c>
      <c r="Q120" s="59">
        <f t="shared" si="383"/>
        <v>0</v>
      </c>
      <c r="R120" s="58">
        <f t="shared" si="384"/>
        <v>0</v>
      </c>
      <c r="S120" s="59">
        <f t="shared" si="385"/>
        <v>0</v>
      </c>
      <c r="T120" s="58">
        <f t="shared" si="386"/>
        <v>-0.45600000000000002</v>
      </c>
      <c r="U120" s="59">
        <f t="shared" si="387"/>
        <v>-1</v>
      </c>
      <c r="V120" s="58">
        <f t="shared" si="388"/>
        <v>0</v>
      </c>
      <c r="W120" s="59">
        <f t="shared" si="389"/>
        <v>0</v>
      </c>
      <c r="X120" s="90" t="s">
        <v>443</v>
      </c>
    </row>
    <row r="121" spans="1:24" ht="47.25">
      <c r="A121" s="14" t="s">
        <v>269</v>
      </c>
      <c r="B121" s="19" t="s">
        <v>421</v>
      </c>
      <c r="C121" s="16" t="s">
        <v>96</v>
      </c>
      <c r="D121" s="102">
        <f t="shared" si="378"/>
        <v>0</v>
      </c>
      <c r="E121" s="17">
        <v>0</v>
      </c>
      <c r="F121" s="17">
        <v>0</v>
      </c>
      <c r="G121" s="102">
        <v>0</v>
      </c>
      <c r="H121" s="17">
        <v>0</v>
      </c>
      <c r="I121" s="102">
        <f t="shared" si="379"/>
        <v>0</v>
      </c>
      <c r="J121" s="17">
        <v>0</v>
      </c>
      <c r="K121" s="17">
        <v>0</v>
      </c>
      <c r="L121" s="17">
        <v>0</v>
      </c>
      <c r="M121" s="17">
        <v>0</v>
      </c>
      <c r="N121" s="58">
        <f t="shared" si="380"/>
        <v>0</v>
      </c>
      <c r="O121" s="59">
        <f t="shared" si="381"/>
        <v>0</v>
      </c>
      <c r="P121" s="58">
        <f t="shared" si="382"/>
        <v>0</v>
      </c>
      <c r="Q121" s="59">
        <f t="shared" si="383"/>
        <v>0</v>
      </c>
      <c r="R121" s="58">
        <f t="shared" si="384"/>
        <v>0</v>
      </c>
      <c r="S121" s="59">
        <f t="shared" si="385"/>
        <v>0</v>
      </c>
      <c r="T121" s="58">
        <f t="shared" si="386"/>
        <v>0</v>
      </c>
      <c r="U121" s="59">
        <f t="shared" si="387"/>
        <v>0</v>
      </c>
      <c r="V121" s="58">
        <f t="shared" si="388"/>
        <v>0</v>
      </c>
      <c r="W121" s="59">
        <f t="shared" si="389"/>
        <v>0</v>
      </c>
      <c r="X121" s="90" t="s">
        <v>440</v>
      </c>
    </row>
    <row r="122" spans="1:24" ht="47.25">
      <c r="A122" s="14" t="s">
        <v>270</v>
      </c>
      <c r="B122" s="19" t="s">
        <v>422</v>
      </c>
      <c r="C122" s="16" t="s">
        <v>97</v>
      </c>
      <c r="D122" s="102">
        <f t="shared" si="378"/>
        <v>0</v>
      </c>
      <c r="E122" s="17">
        <v>0</v>
      </c>
      <c r="F122" s="17">
        <v>0</v>
      </c>
      <c r="G122" s="102">
        <v>0</v>
      </c>
      <c r="H122" s="17">
        <v>0</v>
      </c>
      <c r="I122" s="102">
        <f t="shared" si="379"/>
        <v>0</v>
      </c>
      <c r="J122" s="17">
        <v>0</v>
      </c>
      <c r="K122" s="17">
        <v>0</v>
      </c>
      <c r="L122" s="17">
        <v>0</v>
      </c>
      <c r="M122" s="17">
        <v>0</v>
      </c>
      <c r="N122" s="58">
        <f t="shared" si="380"/>
        <v>0</v>
      </c>
      <c r="O122" s="59">
        <f t="shared" si="381"/>
        <v>0</v>
      </c>
      <c r="P122" s="58">
        <f t="shared" si="382"/>
        <v>0</v>
      </c>
      <c r="Q122" s="59">
        <f t="shared" si="383"/>
        <v>0</v>
      </c>
      <c r="R122" s="58">
        <f t="shared" si="384"/>
        <v>0</v>
      </c>
      <c r="S122" s="59">
        <f t="shared" si="385"/>
        <v>0</v>
      </c>
      <c r="T122" s="58">
        <f t="shared" si="386"/>
        <v>0</v>
      </c>
      <c r="U122" s="59">
        <f t="shared" si="387"/>
        <v>0</v>
      </c>
      <c r="V122" s="58">
        <f t="shared" si="388"/>
        <v>0</v>
      </c>
      <c r="W122" s="59">
        <f t="shared" si="389"/>
        <v>0</v>
      </c>
      <c r="X122" s="90" t="s">
        <v>440</v>
      </c>
    </row>
    <row r="123" spans="1:24" ht="47.25">
      <c r="A123" s="14" t="s">
        <v>271</v>
      </c>
      <c r="B123" s="19" t="s">
        <v>423</v>
      </c>
      <c r="C123" s="16" t="s">
        <v>98</v>
      </c>
      <c r="D123" s="102">
        <f t="shared" si="378"/>
        <v>0</v>
      </c>
      <c r="E123" s="17">
        <v>0</v>
      </c>
      <c r="F123" s="17">
        <v>0</v>
      </c>
      <c r="G123" s="17">
        <v>0</v>
      </c>
      <c r="H123" s="17">
        <v>0</v>
      </c>
      <c r="I123" s="102">
        <f t="shared" si="379"/>
        <v>0</v>
      </c>
      <c r="J123" s="17">
        <v>0</v>
      </c>
      <c r="K123" s="17">
        <v>0</v>
      </c>
      <c r="L123" s="17">
        <v>0</v>
      </c>
      <c r="M123" s="17">
        <v>0</v>
      </c>
      <c r="N123" s="58">
        <f t="shared" si="380"/>
        <v>0</v>
      </c>
      <c r="O123" s="59">
        <f t="shared" si="381"/>
        <v>0</v>
      </c>
      <c r="P123" s="58">
        <f t="shared" si="382"/>
        <v>0</v>
      </c>
      <c r="Q123" s="59">
        <f t="shared" si="383"/>
        <v>0</v>
      </c>
      <c r="R123" s="58">
        <f t="shared" si="384"/>
        <v>0</v>
      </c>
      <c r="S123" s="59">
        <f t="shared" si="385"/>
        <v>0</v>
      </c>
      <c r="T123" s="58">
        <f t="shared" si="386"/>
        <v>0</v>
      </c>
      <c r="U123" s="59">
        <f t="shared" si="387"/>
        <v>0</v>
      </c>
      <c r="V123" s="58">
        <f t="shared" si="388"/>
        <v>0</v>
      </c>
      <c r="W123" s="59">
        <f t="shared" si="389"/>
        <v>0</v>
      </c>
      <c r="X123" s="90" t="s">
        <v>443</v>
      </c>
    </row>
    <row r="124" spans="1:24" ht="47.25">
      <c r="A124" s="14" t="s">
        <v>272</v>
      </c>
      <c r="B124" s="19" t="s">
        <v>424</v>
      </c>
      <c r="C124" s="16" t="s">
        <v>273</v>
      </c>
      <c r="D124" s="102">
        <f t="shared" si="378"/>
        <v>0</v>
      </c>
      <c r="E124" s="17">
        <v>0</v>
      </c>
      <c r="F124" s="17">
        <v>0</v>
      </c>
      <c r="G124" s="17">
        <v>0</v>
      </c>
      <c r="H124" s="17">
        <v>0</v>
      </c>
      <c r="I124" s="102">
        <f t="shared" si="379"/>
        <v>0</v>
      </c>
      <c r="J124" s="17">
        <v>0</v>
      </c>
      <c r="K124" s="17">
        <v>0</v>
      </c>
      <c r="L124" s="17">
        <v>0</v>
      </c>
      <c r="M124" s="17">
        <v>0</v>
      </c>
      <c r="N124" s="58">
        <f t="shared" si="380"/>
        <v>0</v>
      </c>
      <c r="O124" s="59">
        <f t="shared" si="381"/>
        <v>0</v>
      </c>
      <c r="P124" s="58">
        <f t="shared" si="382"/>
        <v>0</v>
      </c>
      <c r="Q124" s="59">
        <f t="shared" si="383"/>
        <v>0</v>
      </c>
      <c r="R124" s="58">
        <f t="shared" si="384"/>
        <v>0</v>
      </c>
      <c r="S124" s="59">
        <f t="shared" si="385"/>
        <v>0</v>
      </c>
      <c r="T124" s="58">
        <f t="shared" si="386"/>
        <v>0</v>
      </c>
      <c r="U124" s="59">
        <f t="shared" si="387"/>
        <v>0</v>
      </c>
      <c r="V124" s="58">
        <f t="shared" si="388"/>
        <v>0</v>
      </c>
      <c r="W124" s="59">
        <f t="shared" si="389"/>
        <v>0</v>
      </c>
      <c r="X124" s="90" t="s">
        <v>440</v>
      </c>
    </row>
    <row r="125" spans="1:24" ht="63">
      <c r="A125" s="14" t="s">
        <v>274</v>
      </c>
      <c r="B125" s="79" t="s">
        <v>425</v>
      </c>
      <c r="C125" s="16" t="s">
        <v>275</v>
      </c>
      <c r="D125" s="102">
        <f t="shared" si="378"/>
        <v>0</v>
      </c>
      <c r="E125" s="17">
        <v>0</v>
      </c>
      <c r="F125" s="17">
        <v>0</v>
      </c>
      <c r="G125" s="17">
        <v>0</v>
      </c>
      <c r="H125" s="17">
        <v>0</v>
      </c>
      <c r="I125" s="102">
        <f t="shared" si="379"/>
        <v>0</v>
      </c>
      <c r="J125" s="17">
        <v>0</v>
      </c>
      <c r="K125" s="17">
        <v>0</v>
      </c>
      <c r="L125" s="17">
        <v>0</v>
      </c>
      <c r="M125" s="17">
        <v>0</v>
      </c>
      <c r="N125" s="58">
        <f t="shared" si="380"/>
        <v>0</v>
      </c>
      <c r="O125" s="59">
        <f t="shared" si="381"/>
        <v>0</v>
      </c>
      <c r="P125" s="58">
        <f t="shared" si="382"/>
        <v>0</v>
      </c>
      <c r="Q125" s="59">
        <f t="shared" si="383"/>
        <v>0</v>
      </c>
      <c r="R125" s="58">
        <f t="shared" si="384"/>
        <v>0</v>
      </c>
      <c r="S125" s="59">
        <f t="shared" si="385"/>
        <v>0</v>
      </c>
      <c r="T125" s="58">
        <f t="shared" si="386"/>
        <v>0</v>
      </c>
      <c r="U125" s="59">
        <f t="shared" si="387"/>
        <v>0</v>
      </c>
      <c r="V125" s="58">
        <f t="shared" si="388"/>
        <v>0</v>
      </c>
      <c r="W125" s="59">
        <f t="shared" si="389"/>
        <v>0</v>
      </c>
      <c r="X125" s="90" t="s">
        <v>440</v>
      </c>
    </row>
    <row r="126" spans="1:24" ht="47.25">
      <c r="A126" s="14" t="s">
        <v>276</v>
      </c>
      <c r="B126" s="24" t="s">
        <v>426</v>
      </c>
      <c r="C126" s="16" t="s">
        <v>277</v>
      </c>
      <c r="D126" s="102">
        <f t="shared" si="378"/>
        <v>0</v>
      </c>
      <c r="E126" s="17">
        <v>0</v>
      </c>
      <c r="F126" s="17">
        <v>0</v>
      </c>
      <c r="G126" s="102">
        <v>0</v>
      </c>
      <c r="H126" s="17">
        <v>0</v>
      </c>
      <c r="I126" s="102">
        <f t="shared" si="379"/>
        <v>0</v>
      </c>
      <c r="J126" s="17">
        <v>0</v>
      </c>
      <c r="K126" s="17">
        <v>0</v>
      </c>
      <c r="L126" s="17">
        <v>0</v>
      </c>
      <c r="M126" s="17">
        <v>0</v>
      </c>
      <c r="N126" s="58">
        <f t="shared" si="380"/>
        <v>0</v>
      </c>
      <c r="O126" s="59">
        <f t="shared" si="381"/>
        <v>0</v>
      </c>
      <c r="P126" s="58">
        <f t="shared" si="382"/>
        <v>0</v>
      </c>
      <c r="Q126" s="59">
        <f t="shared" si="383"/>
        <v>0</v>
      </c>
      <c r="R126" s="58">
        <f t="shared" si="384"/>
        <v>0</v>
      </c>
      <c r="S126" s="59">
        <f t="shared" si="385"/>
        <v>0</v>
      </c>
      <c r="T126" s="58">
        <f t="shared" si="386"/>
        <v>0</v>
      </c>
      <c r="U126" s="59">
        <f t="shared" si="387"/>
        <v>0</v>
      </c>
      <c r="V126" s="58">
        <f t="shared" si="388"/>
        <v>0</v>
      </c>
      <c r="W126" s="59">
        <f t="shared" si="389"/>
        <v>0</v>
      </c>
      <c r="X126" s="90" t="s">
        <v>444</v>
      </c>
    </row>
    <row r="127" spans="1:24" ht="47.25">
      <c r="A127" s="14" t="s">
        <v>278</v>
      </c>
      <c r="B127" s="19" t="s">
        <v>427</v>
      </c>
      <c r="C127" s="16" t="s">
        <v>279</v>
      </c>
      <c r="D127" s="102">
        <f t="shared" si="378"/>
        <v>0</v>
      </c>
      <c r="E127" s="17">
        <v>0</v>
      </c>
      <c r="F127" s="17">
        <v>0</v>
      </c>
      <c r="G127" s="17">
        <v>0</v>
      </c>
      <c r="H127" s="17">
        <v>0</v>
      </c>
      <c r="I127" s="102">
        <f t="shared" si="379"/>
        <v>0</v>
      </c>
      <c r="J127" s="17">
        <v>0</v>
      </c>
      <c r="K127" s="17">
        <v>0</v>
      </c>
      <c r="L127" s="17">
        <v>0</v>
      </c>
      <c r="M127" s="17">
        <v>0</v>
      </c>
      <c r="N127" s="58">
        <f t="shared" si="380"/>
        <v>0</v>
      </c>
      <c r="O127" s="59">
        <f t="shared" si="381"/>
        <v>0</v>
      </c>
      <c r="P127" s="58">
        <f t="shared" si="382"/>
        <v>0</v>
      </c>
      <c r="Q127" s="59">
        <f t="shared" si="383"/>
        <v>0</v>
      </c>
      <c r="R127" s="58">
        <f t="shared" si="384"/>
        <v>0</v>
      </c>
      <c r="S127" s="59">
        <f t="shared" si="385"/>
        <v>0</v>
      </c>
      <c r="T127" s="58">
        <f t="shared" si="386"/>
        <v>0</v>
      </c>
      <c r="U127" s="59">
        <f t="shared" si="387"/>
        <v>0</v>
      </c>
      <c r="V127" s="58">
        <f t="shared" si="388"/>
        <v>0</v>
      </c>
      <c r="W127" s="59">
        <f t="shared" si="389"/>
        <v>0</v>
      </c>
      <c r="X127" s="90" t="s">
        <v>440</v>
      </c>
    </row>
    <row r="128" spans="1:24" ht="47.25" customHeight="1">
      <c r="A128" s="31" t="s">
        <v>280</v>
      </c>
      <c r="B128" s="32" t="s">
        <v>281</v>
      </c>
      <c r="C128" s="33" t="s">
        <v>23</v>
      </c>
      <c r="D128" s="46">
        <f t="shared" ref="D128" si="401">SUM(D129,D146)</f>
        <v>6.9619999999999989</v>
      </c>
      <c r="E128" s="46">
        <f t="shared" ref="E128" si="402">SUM(E129,E146)</f>
        <v>0</v>
      </c>
      <c r="F128" s="46">
        <f t="shared" ref="F128" si="403">SUM(F129,F146)</f>
        <v>0</v>
      </c>
      <c r="G128" s="46">
        <f t="shared" ref="G128:G129" si="404">G129</f>
        <v>6.9619999999999989</v>
      </c>
      <c r="H128" s="46">
        <f t="shared" ref="H128" si="405">SUM(H129,H146)</f>
        <v>0</v>
      </c>
      <c r="I128" s="46">
        <f t="shared" ref="I128" si="406">SUM(I129,I146)</f>
        <v>0.32700000000000001</v>
      </c>
      <c r="J128" s="46">
        <f t="shared" ref="J128" si="407">SUM(J129,J146)</f>
        <v>0</v>
      </c>
      <c r="K128" s="46">
        <f t="shared" ref="K128" si="408">SUM(K129,K146)</f>
        <v>0</v>
      </c>
      <c r="L128" s="46">
        <f t="shared" ref="L128" si="409">SUM(L129,L146)</f>
        <v>0.32700000000000001</v>
      </c>
      <c r="M128" s="46">
        <f t="shared" ref="M128" si="410">SUM(M129,M146)</f>
        <v>0</v>
      </c>
      <c r="N128" s="46">
        <f t="shared" ref="N128:V128" si="411">SUM(N129,N146)</f>
        <v>-6.6349999999999998</v>
      </c>
      <c r="O128" s="75">
        <f t="shared" si="381"/>
        <v>-0.95303073829359375</v>
      </c>
      <c r="P128" s="46">
        <f t="shared" si="411"/>
        <v>0</v>
      </c>
      <c r="Q128" s="75">
        <f t="shared" si="383"/>
        <v>0</v>
      </c>
      <c r="R128" s="46">
        <f t="shared" si="411"/>
        <v>0</v>
      </c>
      <c r="S128" s="75">
        <f t="shared" si="385"/>
        <v>0</v>
      </c>
      <c r="T128" s="46">
        <f t="shared" si="411"/>
        <v>-6.6349999999999998</v>
      </c>
      <c r="U128" s="75">
        <f t="shared" si="387"/>
        <v>-0.95303073829359375</v>
      </c>
      <c r="V128" s="46">
        <f t="shared" si="411"/>
        <v>0</v>
      </c>
      <c r="W128" s="75">
        <f t="shared" si="389"/>
        <v>0</v>
      </c>
      <c r="X128" s="87" t="s">
        <v>384</v>
      </c>
    </row>
    <row r="129" spans="1:24" ht="31.5">
      <c r="A129" s="34" t="s">
        <v>282</v>
      </c>
      <c r="B129" s="35" t="s">
        <v>283</v>
      </c>
      <c r="C129" s="36" t="s">
        <v>23</v>
      </c>
      <c r="D129" s="36">
        <f t="shared" ref="D129" si="412">SUM(D130)</f>
        <v>6.9619999999999989</v>
      </c>
      <c r="E129" s="36">
        <f t="shared" ref="E129" si="413">SUM(E130)</f>
        <v>0</v>
      </c>
      <c r="F129" s="36">
        <f t="shared" ref="F129" si="414">SUM(F130)</f>
        <v>0</v>
      </c>
      <c r="G129" s="47">
        <f t="shared" si="404"/>
        <v>6.9619999999999989</v>
      </c>
      <c r="H129" s="36">
        <f t="shared" ref="H129" si="415">SUM(H130)</f>
        <v>0</v>
      </c>
      <c r="I129" s="36">
        <f t="shared" ref="I129" si="416">SUM(I130)</f>
        <v>0.32700000000000001</v>
      </c>
      <c r="J129" s="36">
        <f t="shared" ref="J129" si="417">SUM(J130)</f>
        <v>0</v>
      </c>
      <c r="K129" s="36">
        <f t="shared" ref="K129:L129" si="418">SUM(K130)</f>
        <v>0</v>
      </c>
      <c r="L129" s="36">
        <f t="shared" si="418"/>
        <v>0.32700000000000001</v>
      </c>
      <c r="M129" s="36">
        <f t="shared" ref="M129" si="419">SUM(M130)</f>
        <v>0</v>
      </c>
      <c r="N129" s="36">
        <f t="shared" ref="N129:V129" si="420">SUM(N130)</f>
        <v>-6.6349999999999998</v>
      </c>
      <c r="O129" s="73">
        <f t="shared" si="381"/>
        <v>-0.95303073829359375</v>
      </c>
      <c r="P129" s="36">
        <f t="shared" si="420"/>
        <v>0</v>
      </c>
      <c r="Q129" s="73">
        <f t="shared" si="383"/>
        <v>0</v>
      </c>
      <c r="R129" s="36">
        <f t="shared" si="420"/>
        <v>0</v>
      </c>
      <c r="S129" s="73">
        <f t="shared" si="385"/>
        <v>0</v>
      </c>
      <c r="T129" s="36">
        <f t="shared" si="420"/>
        <v>-6.6349999999999998</v>
      </c>
      <c r="U129" s="73">
        <f t="shared" si="387"/>
        <v>-0.95303073829359375</v>
      </c>
      <c r="V129" s="36">
        <f t="shared" si="420"/>
        <v>0</v>
      </c>
      <c r="W129" s="73">
        <f t="shared" si="389"/>
        <v>0</v>
      </c>
      <c r="X129" s="88" t="s">
        <v>384</v>
      </c>
    </row>
    <row r="130" spans="1:24">
      <c r="A130" s="11" t="s">
        <v>284</v>
      </c>
      <c r="B130" s="12" t="s">
        <v>29</v>
      </c>
      <c r="C130" s="13" t="s">
        <v>23</v>
      </c>
      <c r="D130" s="6">
        <f t="shared" ref="D130" si="421">SUM(D131:D145)</f>
        <v>6.9619999999999989</v>
      </c>
      <c r="E130" s="6">
        <f t="shared" ref="E130" si="422">SUM(E131:E145)</f>
        <v>0</v>
      </c>
      <c r="F130" s="6">
        <f t="shared" ref="F130" si="423">SUM(F131:F145)</f>
        <v>0</v>
      </c>
      <c r="G130" s="6">
        <f t="shared" ref="G130" si="424">SUM(G131:G145)</f>
        <v>6.9619999999999989</v>
      </c>
      <c r="H130" s="6">
        <f t="shared" ref="H130" si="425">SUM(H131:H145)</f>
        <v>0</v>
      </c>
      <c r="I130" s="6">
        <f t="shared" ref="I130" si="426">SUM(I131:I145)</f>
        <v>0.32700000000000001</v>
      </c>
      <c r="J130" s="6">
        <f t="shared" ref="J130" si="427">SUM(J131:J145)</f>
        <v>0</v>
      </c>
      <c r="K130" s="6">
        <f t="shared" ref="K130" si="428">SUM(K131:K145)</f>
        <v>0</v>
      </c>
      <c r="L130" s="6">
        <f t="shared" ref="L130" si="429">SUM(L131:L145)</f>
        <v>0.32700000000000001</v>
      </c>
      <c r="M130" s="6">
        <f t="shared" ref="M130" si="430">SUM(M131:M145)</f>
        <v>0</v>
      </c>
      <c r="N130" s="6">
        <f t="shared" ref="N130:V130" si="431">SUM(N131:N145)</f>
        <v>-6.6349999999999998</v>
      </c>
      <c r="O130" s="78">
        <f t="shared" si="381"/>
        <v>-0.95303073829359375</v>
      </c>
      <c r="P130" s="6">
        <f t="shared" si="431"/>
        <v>0</v>
      </c>
      <c r="Q130" s="78">
        <f t="shared" si="383"/>
        <v>0</v>
      </c>
      <c r="R130" s="6">
        <f t="shared" si="431"/>
        <v>0</v>
      </c>
      <c r="S130" s="78">
        <f t="shared" si="385"/>
        <v>0</v>
      </c>
      <c r="T130" s="6">
        <f t="shared" si="431"/>
        <v>-6.6349999999999998</v>
      </c>
      <c r="U130" s="78">
        <f t="shared" si="387"/>
        <v>-0.95303073829359375</v>
      </c>
      <c r="V130" s="6">
        <f t="shared" si="431"/>
        <v>0</v>
      </c>
      <c r="W130" s="78">
        <f t="shared" si="389"/>
        <v>0</v>
      </c>
      <c r="X130" s="92" t="s">
        <v>384</v>
      </c>
    </row>
    <row r="131" spans="1:24" ht="31.5">
      <c r="A131" s="14" t="s">
        <v>285</v>
      </c>
      <c r="B131" s="15" t="s">
        <v>30</v>
      </c>
      <c r="C131" s="16" t="s">
        <v>31</v>
      </c>
      <c r="D131" s="102">
        <f t="shared" si="378"/>
        <v>0</v>
      </c>
      <c r="E131" s="17">
        <v>0</v>
      </c>
      <c r="F131" s="17">
        <v>0</v>
      </c>
      <c r="G131" s="37">
        <v>0</v>
      </c>
      <c r="H131" s="17">
        <v>0</v>
      </c>
      <c r="I131" s="102">
        <f t="shared" si="379"/>
        <v>0</v>
      </c>
      <c r="J131" s="17">
        <v>0</v>
      </c>
      <c r="K131" s="17">
        <v>0</v>
      </c>
      <c r="L131" s="17">
        <v>0</v>
      </c>
      <c r="M131" s="17">
        <v>0</v>
      </c>
      <c r="N131" s="58">
        <f t="shared" si="380"/>
        <v>0</v>
      </c>
      <c r="O131" s="59">
        <f t="shared" si="381"/>
        <v>0</v>
      </c>
      <c r="P131" s="58">
        <f t="shared" si="382"/>
        <v>0</v>
      </c>
      <c r="Q131" s="59">
        <f t="shared" si="383"/>
        <v>0</v>
      </c>
      <c r="R131" s="58">
        <f t="shared" si="384"/>
        <v>0</v>
      </c>
      <c r="S131" s="59">
        <f t="shared" si="385"/>
        <v>0</v>
      </c>
      <c r="T131" s="58">
        <f t="shared" si="386"/>
        <v>0</v>
      </c>
      <c r="U131" s="59">
        <f t="shared" si="387"/>
        <v>0</v>
      </c>
      <c r="V131" s="58">
        <f t="shared" si="388"/>
        <v>0</v>
      </c>
      <c r="W131" s="59">
        <f t="shared" si="389"/>
        <v>0</v>
      </c>
      <c r="X131" s="90" t="s">
        <v>443</v>
      </c>
    </row>
    <row r="132" spans="1:24" ht="31.5">
      <c r="A132" s="14" t="s">
        <v>286</v>
      </c>
      <c r="B132" s="15" t="s">
        <v>32</v>
      </c>
      <c r="C132" s="16" t="s">
        <v>33</v>
      </c>
      <c r="D132" s="102">
        <f t="shared" si="378"/>
        <v>0</v>
      </c>
      <c r="E132" s="17">
        <v>0</v>
      </c>
      <c r="F132" s="17">
        <v>0</v>
      </c>
      <c r="G132" s="37">
        <v>0</v>
      </c>
      <c r="H132" s="17">
        <v>0</v>
      </c>
      <c r="I132" s="102">
        <f t="shared" si="379"/>
        <v>0</v>
      </c>
      <c r="J132" s="17">
        <v>0</v>
      </c>
      <c r="K132" s="17">
        <v>0</v>
      </c>
      <c r="L132" s="17">
        <v>0</v>
      </c>
      <c r="M132" s="17">
        <v>0</v>
      </c>
      <c r="N132" s="58">
        <f t="shared" si="380"/>
        <v>0</v>
      </c>
      <c r="O132" s="59">
        <f t="shared" si="381"/>
        <v>0</v>
      </c>
      <c r="P132" s="58">
        <f t="shared" si="382"/>
        <v>0</v>
      </c>
      <c r="Q132" s="59">
        <f t="shared" si="383"/>
        <v>0</v>
      </c>
      <c r="R132" s="58">
        <f t="shared" si="384"/>
        <v>0</v>
      </c>
      <c r="S132" s="59">
        <f t="shared" si="385"/>
        <v>0</v>
      </c>
      <c r="T132" s="58">
        <f t="shared" si="386"/>
        <v>0</v>
      </c>
      <c r="U132" s="59">
        <f t="shared" si="387"/>
        <v>0</v>
      </c>
      <c r="V132" s="58">
        <f t="shared" si="388"/>
        <v>0</v>
      </c>
      <c r="W132" s="59">
        <f t="shared" si="389"/>
        <v>0</v>
      </c>
      <c r="X132" s="90" t="s">
        <v>443</v>
      </c>
    </row>
    <row r="133" spans="1:24" ht="47.25">
      <c r="A133" s="14" t="s">
        <v>287</v>
      </c>
      <c r="B133" s="15" t="s">
        <v>34</v>
      </c>
      <c r="C133" s="16" t="s">
        <v>35</v>
      </c>
      <c r="D133" s="102">
        <f t="shared" si="378"/>
        <v>0</v>
      </c>
      <c r="E133" s="17">
        <v>0</v>
      </c>
      <c r="F133" s="17">
        <v>0</v>
      </c>
      <c r="G133" s="37">
        <v>0</v>
      </c>
      <c r="H133" s="17">
        <v>0</v>
      </c>
      <c r="I133" s="102">
        <f t="shared" si="379"/>
        <v>0</v>
      </c>
      <c r="J133" s="17">
        <v>0</v>
      </c>
      <c r="K133" s="17">
        <v>0</v>
      </c>
      <c r="L133" s="17">
        <v>0</v>
      </c>
      <c r="M133" s="17">
        <v>0</v>
      </c>
      <c r="N133" s="58">
        <f t="shared" si="380"/>
        <v>0</v>
      </c>
      <c r="O133" s="59">
        <f t="shared" si="381"/>
        <v>0</v>
      </c>
      <c r="P133" s="58">
        <f t="shared" si="382"/>
        <v>0</v>
      </c>
      <c r="Q133" s="59">
        <f t="shared" si="383"/>
        <v>0</v>
      </c>
      <c r="R133" s="58">
        <f t="shared" si="384"/>
        <v>0</v>
      </c>
      <c r="S133" s="59">
        <f t="shared" si="385"/>
        <v>0</v>
      </c>
      <c r="T133" s="58">
        <f t="shared" si="386"/>
        <v>0</v>
      </c>
      <c r="U133" s="59">
        <f t="shared" si="387"/>
        <v>0</v>
      </c>
      <c r="V133" s="58">
        <f t="shared" si="388"/>
        <v>0</v>
      </c>
      <c r="W133" s="59">
        <f t="shared" si="389"/>
        <v>0</v>
      </c>
      <c r="X133" s="90" t="s">
        <v>443</v>
      </c>
    </row>
    <row r="134" spans="1:24" s="100" customFormat="1">
      <c r="A134" s="14" t="s">
        <v>288</v>
      </c>
      <c r="B134" s="15" t="s">
        <v>36</v>
      </c>
      <c r="C134" s="17" t="s">
        <v>37</v>
      </c>
      <c r="D134" s="140">
        <f t="shared" si="378"/>
        <v>1.1279999999999999</v>
      </c>
      <c r="E134" s="17">
        <v>0</v>
      </c>
      <c r="F134" s="17">
        <v>0</v>
      </c>
      <c r="G134" s="140">
        <v>1.1279999999999999</v>
      </c>
      <c r="H134" s="17">
        <v>0</v>
      </c>
      <c r="I134" s="102">
        <f t="shared" si="379"/>
        <v>0</v>
      </c>
      <c r="J134" s="17">
        <v>0</v>
      </c>
      <c r="K134" s="17">
        <v>0</v>
      </c>
      <c r="L134" s="17">
        <v>0</v>
      </c>
      <c r="M134" s="17">
        <v>0</v>
      </c>
      <c r="N134" s="58">
        <f t="shared" si="380"/>
        <v>-1.1279999999999999</v>
      </c>
      <c r="O134" s="59">
        <f t="shared" si="381"/>
        <v>-1</v>
      </c>
      <c r="P134" s="58">
        <f t="shared" si="382"/>
        <v>0</v>
      </c>
      <c r="Q134" s="59">
        <f t="shared" si="383"/>
        <v>0</v>
      </c>
      <c r="R134" s="58">
        <f t="shared" si="384"/>
        <v>0</v>
      </c>
      <c r="S134" s="59">
        <f t="shared" si="385"/>
        <v>0</v>
      </c>
      <c r="T134" s="58">
        <f t="shared" si="386"/>
        <v>-1.1279999999999999</v>
      </c>
      <c r="U134" s="59">
        <f t="shared" si="387"/>
        <v>-1</v>
      </c>
      <c r="V134" s="58">
        <f t="shared" si="388"/>
        <v>0</v>
      </c>
      <c r="W134" s="59">
        <f t="shared" si="389"/>
        <v>0</v>
      </c>
      <c r="X134" s="90" t="s">
        <v>443</v>
      </c>
    </row>
    <row r="135" spans="1:24" s="100" customFormat="1">
      <c r="A135" s="14" t="s">
        <v>289</v>
      </c>
      <c r="B135" s="15" t="s">
        <v>38</v>
      </c>
      <c r="C135" s="17" t="s">
        <v>39</v>
      </c>
      <c r="D135" s="140">
        <f t="shared" si="378"/>
        <v>1.1279999999999999</v>
      </c>
      <c r="E135" s="17">
        <v>0</v>
      </c>
      <c r="F135" s="17">
        <v>0</v>
      </c>
      <c r="G135" s="140">
        <v>1.1279999999999999</v>
      </c>
      <c r="H135" s="17">
        <v>0</v>
      </c>
      <c r="I135" s="102">
        <f t="shared" si="379"/>
        <v>0</v>
      </c>
      <c r="J135" s="17">
        <v>0</v>
      </c>
      <c r="K135" s="17">
        <v>0</v>
      </c>
      <c r="L135" s="17">
        <v>0</v>
      </c>
      <c r="M135" s="17">
        <v>0</v>
      </c>
      <c r="N135" s="58">
        <f t="shared" si="380"/>
        <v>-1.1279999999999999</v>
      </c>
      <c r="O135" s="59">
        <f t="shared" si="381"/>
        <v>-1</v>
      </c>
      <c r="P135" s="58">
        <f t="shared" si="382"/>
        <v>0</v>
      </c>
      <c r="Q135" s="59">
        <f t="shared" si="383"/>
        <v>0</v>
      </c>
      <c r="R135" s="58">
        <f t="shared" si="384"/>
        <v>0</v>
      </c>
      <c r="S135" s="59">
        <f t="shared" si="385"/>
        <v>0</v>
      </c>
      <c r="T135" s="58">
        <f t="shared" si="386"/>
        <v>-1.1279999999999999</v>
      </c>
      <c r="U135" s="59">
        <f t="shared" si="387"/>
        <v>-1</v>
      </c>
      <c r="V135" s="58">
        <f t="shared" si="388"/>
        <v>0</v>
      </c>
      <c r="W135" s="59">
        <f t="shared" si="389"/>
        <v>0</v>
      </c>
      <c r="X135" s="90" t="s">
        <v>443</v>
      </c>
    </row>
    <row r="136" spans="1:24" s="100" customFormat="1">
      <c r="A136" s="14" t="s">
        <v>290</v>
      </c>
      <c r="B136" s="15" t="s">
        <v>40</v>
      </c>
      <c r="C136" s="17" t="s">
        <v>41</v>
      </c>
      <c r="D136" s="140">
        <f t="shared" si="378"/>
        <v>1.1279999999999999</v>
      </c>
      <c r="E136" s="17">
        <v>0</v>
      </c>
      <c r="F136" s="17">
        <v>0</v>
      </c>
      <c r="G136" s="140">
        <v>1.1279999999999999</v>
      </c>
      <c r="H136" s="17">
        <v>0</v>
      </c>
      <c r="I136" s="102">
        <f t="shared" si="379"/>
        <v>0</v>
      </c>
      <c r="J136" s="17">
        <v>0</v>
      </c>
      <c r="K136" s="17">
        <v>0</v>
      </c>
      <c r="L136" s="17">
        <v>0</v>
      </c>
      <c r="M136" s="17">
        <v>0</v>
      </c>
      <c r="N136" s="58">
        <f t="shared" si="380"/>
        <v>-1.1279999999999999</v>
      </c>
      <c r="O136" s="59">
        <f t="shared" si="381"/>
        <v>-1</v>
      </c>
      <c r="P136" s="58">
        <f t="shared" si="382"/>
        <v>0</v>
      </c>
      <c r="Q136" s="59">
        <f t="shared" si="383"/>
        <v>0</v>
      </c>
      <c r="R136" s="58">
        <f t="shared" si="384"/>
        <v>0</v>
      </c>
      <c r="S136" s="59">
        <f t="shared" si="385"/>
        <v>0</v>
      </c>
      <c r="T136" s="58">
        <f t="shared" si="386"/>
        <v>-1.1279999999999999</v>
      </c>
      <c r="U136" s="59">
        <f t="shared" si="387"/>
        <v>-1</v>
      </c>
      <c r="V136" s="58">
        <f t="shared" si="388"/>
        <v>0</v>
      </c>
      <c r="W136" s="59">
        <f t="shared" si="389"/>
        <v>0</v>
      </c>
      <c r="X136" s="90" t="s">
        <v>443</v>
      </c>
    </row>
    <row r="137" spans="1:24" ht="31.5" customHeight="1">
      <c r="A137" s="14" t="s">
        <v>291</v>
      </c>
      <c r="B137" s="15" t="s">
        <v>42</v>
      </c>
      <c r="C137" s="16" t="s">
        <v>43</v>
      </c>
      <c r="D137" s="102">
        <f t="shared" si="378"/>
        <v>0</v>
      </c>
      <c r="E137" s="17">
        <v>0</v>
      </c>
      <c r="F137" s="17">
        <v>0</v>
      </c>
      <c r="G137" s="37">
        <v>0</v>
      </c>
      <c r="H137" s="17">
        <v>0</v>
      </c>
      <c r="I137" s="102">
        <f t="shared" si="379"/>
        <v>0</v>
      </c>
      <c r="J137" s="17">
        <v>0</v>
      </c>
      <c r="K137" s="17">
        <v>0</v>
      </c>
      <c r="L137" s="17">
        <v>0</v>
      </c>
      <c r="M137" s="17">
        <v>0</v>
      </c>
      <c r="N137" s="58">
        <f t="shared" si="380"/>
        <v>0</v>
      </c>
      <c r="O137" s="59">
        <f t="shared" si="381"/>
        <v>0</v>
      </c>
      <c r="P137" s="58">
        <f t="shared" si="382"/>
        <v>0</v>
      </c>
      <c r="Q137" s="59">
        <f t="shared" si="383"/>
        <v>0</v>
      </c>
      <c r="R137" s="58">
        <f t="shared" si="384"/>
        <v>0</v>
      </c>
      <c r="S137" s="59">
        <f t="shared" si="385"/>
        <v>0</v>
      </c>
      <c r="T137" s="58">
        <f t="shared" si="386"/>
        <v>0</v>
      </c>
      <c r="U137" s="59">
        <f t="shared" si="387"/>
        <v>0</v>
      </c>
      <c r="V137" s="58">
        <f t="shared" si="388"/>
        <v>0</v>
      </c>
      <c r="W137" s="59">
        <f t="shared" si="389"/>
        <v>0</v>
      </c>
      <c r="X137" s="90" t="s">
        <v>443</v>
      </c>
    </row>
    <row r="138" spans="1:24" s="100" customFormat="1" ht="63">
      <c r="A138" s="14" t="s">
        <v>292</v>
      </c>
      <c r="B138" s="15" t="s">
        <v>44</v>
      </c>
      <c r="C138" s="17" t="s">
        <v>45</v>
      </c>
      <c r="D138" s="140">
        <f t="shared" si="378"/>
        <v>2.0569999999999999</v>
      </c>
      <c r="E138" s="17">
        <v>0</v>
      </c>
      <c r="F138" s="17">
        <v>0</v>
      </c>
      <c r="G138" s="140">
        <v>2.0569999999999999</v>
      </c>
      <c r="H138" s="17">
        <v>0</v>
      </c>
      <c r="I138" s="140">
        <f t="shared" si="379"/>
        <v>0.16800000000000001</v>
      </c>
      <c r="J138" s="17">
        <v>0</v>
      </c>
      <c r="K138" s="17">
        <v>0</v>
      </c>
      <c r="L138" s="140">
        <v>0.16800000000000001</v>
      </c>
      <c r="M138" s="17">
        <v>0</v>
      </c>
      <c r="N138" s="58">
        <f t="shared" si="380"/>
        <v>-1.889</v>
      </c>
      <c r="O138" s="59">
        <f t="shared" si="381"/>
        <v>-0.9183276616431697</v>
      </c>
      <c r="P138" s="58">
        <f t="shared" si="382"/>
        <v>0</v>
      </c>
      <c r="Q138" s="59">
        <f t="shared" si="383"/>
        <v>0</v>
      </c>
      <c r="R138" s="58">
        <f t="shared" si="384"/>
        <v>0</v>
      </c>
      <c r="S138" s="59">
        <f t="shared" si="385"/>
        <v>0</v>
      </c>
      <c r="T138" s="58">
        <f t="shared" si="386"/>
        <v>-1.889</v>
      </c>
      <c r="U138" s="59">
        <f t="shared" si="387"/>
        <v>-0.9183276616431697</v>
      </c>
      <c r="V138" s="58">
        <f t="shared" si="388"/>
        <v>0</v>
      </c>
      <c r="W138" s="59">
        <f t="shared" si="389"/>
        <v>0</v>
      </c>
      <c r="X138" s="90" t="s">
        <v>443</v>
      </c>
    </row>
    <row r="139" spans="1:24" s="100" customFormat="1" ht="63">
      <c r="A139" s="14" t="s">
        <v>293</v>
      </c>
      <c r="B139" s="15" t="s">
        <v>46</v>
      </c>
      <c r="C139" s="16" t="s">
        <v>47</v>
      </c>
      <c r="D139" s="140">
        <f t="shared" si="378"/>
        <v>1.5209999999999999</v>
      </c>
      <c r="E139" s="17">
        <v>0</v>
      </c>
      <c r="F139" s="17">
        <v>0</v>
      </c>
      <c r="G139" s="140">
        <v>1.5209999999999999</v>
      </c>
      <c r="H139" s="17">
        <v>0</v>
      </c>
      <c r="I139" s="140">
        <f t="shared" si="379"/>
        <v>0.159</v>
      </c>
      <c r="J139" s="17">
        <v>0</v>
      </c>
      <c r="K139" s="17">
        <v>0</v>
      </c>
      <c r="L139" s="140">
        <v>0.159</v>
      </c>
      <c r="M139" s="17">
        <v>0</v>
      </c>
      <c r="N139" s="58">
        <f t="shared" si="380"/>
        <v>-1.3619999999999999</v>
      </c>
      <c r="O139" s="59">
        <f t="shared" si="381"/>
        <v>-0.89546351084812625</v>
      </c>
      <c r="P139" s="58">
        <f t="shared" si="382"/>
        <v>0</v>
      </c>
      <c r="Q139" s="59">
        <f t="shared" si="383"/>
        <v>0</v>
      </c>
      <c r="R139" s="58">
        <f t="shared" si="384"/>
        <v>0</v>
      </c>
      <c r="S139" s="59">
        <f t="shared" si="385"/>
        <v>0</v>
      </c>
      <c r="T139" s="58">
        <f t="shared" si="386"/>
        <v>-1.3619999999999999</v>
      </c>
      <c r="U139" s="59">
        <f t="shared" si="387"/>
        <v>-0.89546351084812625</v>
      </c>
      <c r="V139" s="58">
        <f t="shared" si="388"/>
        <v>0</v>
      </c>
      <c r="W139" s="59">
        <f t="shared" si="389"/>
        <v>0</v>
      </c>
      <c r="X139" s="90" t="s">
        <v>443</v>
      </c>
    </row>
    <row r="140" spans="1:24" ht="47.25">
      <c r="A140" s="14" t="s">
        <v>294</v>
      </c>
      <c r="B140" s="42" t="s">
        <v>49</v>
      </c>
      <c r="C140" s="16" t="s">
        <v>50</v>
      </c>
      <c r="D140" s="105">
        <f t="shared" si="378"/>
        <v>0</v>
      </c>
      <c r="E140" s="103">
        <v>0</v>
      </c>
      <c r="F140" s="103">
        <v>0</v>
      </c>
      <c r="G140" s="107">
        <v>0</v>
      </c>
      <c r="H140" s="103">
        <v>0</v>
      </c>
      <c r="I140" s="105">
        <f t="shared" si="379"/>
        <v>0</v>
      </c>
      <c r="J140" s="103">
        <v>0</v>
      </c>
      <c r="K140" s="103">
        <v>0</v>
      </c>
      <c r="L140" s="103">
        <v>0</v>
      </c>
      <c r="M140" s="103">
        <v>0</v>
      </c>
      <c r="N140" s="109">
        <f t="shared" si="380"/>
        <v>0</v>
      </c>
      <c r="O140" s="111">
        <f t="shared" si="381"/>
        <v>0</v>
      </c>
      <c r="P140" s="109">
        <f t="shared" si="382"/>
        <v>0</v>
      </c>
      <c r="Q140" s="111">
        <f t="shared" si="383"/>
        <v>0</v>
      </c>
      <c r="R140" s="109">
        <f t="shared" si="384"/>
        <v>0</v>
      </c>
      <c r="S140" s="111">
        <f t="shared" si="385"/>
        <v>0</v>
      </c>
      <c r="T140" s="109">
        <f t="shared" si="386"/>
        <v>0</v>
      </c>
      <c r="U140" s="111">
        <f t="shared" si="387"/>
        <v>0</v>
      </c>
      <c r="V140" s="109">
        <f t="shared" si="388"/>
        <v>0</v>
      </c>
      <c r="W140" s="111">
        <f t="shared" si="389"/>
        <v>0</v>
      </c>
      <c r="X140" s="114" t="s">
        <v>443</v>
      </c>
    </row>
    <row r="141" spans="1:24" ht="47.25">
      <c r="A141" s="14" t="s">
        <v>295</v>
      </c>
      <c r="B141" s="42" t="s">
        <v>51</v>
      </c>
      <c r="C141" s="16" t="s">
        <v>296</v>
      </c>
      <c r="D141" s="106"/>
      <c r="E141" s="104"/>
      <c r="F141" s="104" t="s">
        <v>24</v>
      </c>
      <c r="G141" s="108"/>
      <c r="H141" s="104"/>
      <c r="I141" s="106"/>
      <c r="J141" s="104"/>
      <c r="K141" s="104"/>
      <c r="L141" s="104"/>
      <c r="M141" s="104"/>
      <c r="N141" s="110"/>
      <c r="O141" s="112">
        <f t="shared" si="381"/>
        <v>0</v>
      </c>
      <c r="P141" s="110"/>
      <c r="Q141" s="112">
        <f t="shared" si="383"/>
        <v>0</v>
      </c>
      <c r="R141" s="110"/>
      <c r="S141" s="112">
        <f t="shared" si="385"/>
        <v>0</v>
      </c>
      <c r="T141" s="110"/>
      <c r="U141" s="112">
        <f t="shared" si="387"/>
        <v>0</v>
      </c>
      <c r="V141" s="110"/>
      <c r="W141" s="112">
        <f t="shared" si="389"/>
        <v>0</v>
      </c>
      <c r="X141" s="115"/>
    </row>
    <row r="142" spans="1:24" ht="63">
      <c r="A142" s="14" t="s">
        <v>297</v>
      </c>
      <c r="B142" s="24" t="s">
        <v>298</v>
      </c>
      <c r="C142" s="80" t="s">
        <v>52</v>
      </c>
      <c r="D142" s="102">
        <f t="shared" si="378"/>
        <v>0</v>
      </c>
      <c r="E142" s="17">
        <v>0</v>
      </c>
      <c r="F142" s="17">
        <v>0</v>
      </c>
      <c r="G142" s="101">
        <v>0</v>
      </c>
      <c r="H142" s="17">
        <v>0</v>
      </c>
      <c r="I142" s="102">
        <f t="shared" si="379"/>
        <v>0</v>
      </c>
      <c r="J142" s="17">
        <v>0</v>
      </c>
      <c r="K142" s="17">
        <v>0</v>
      </c>
      <c r="L142" s="17">
        <v>0</v>
      </c>
      <c r="M142" s="17">
        <v>0</v>
      </c>
      <c r="N142" s="58">
        <f t="shared" si="380"/>
        <v>0</v>
      </c>
      <c r="O142" s="59">
        <f t="shared" si="381"/>
        <v>0</v>
      </c>
      <c r="P142" s="58">
        <f t="shared" si="382"/>
        <v>0</v>
      </c>
      <c r="Q142" s="59">
        <f t="shared" si="383"/>
        <v>0</v>
      </c>
      <c r="R142" s="58">
        <f t="shared" si="384"/>
        <v>0</v>
      </c>
      <c r="S142" s="59">
        <f t="shared" si="385"/>
        <v>0</v>
      </c>
      <c r="T142" s="58">
        <f t="shared" si="386"/>
        <v>0</v>
      </c>
      <c r="U142" s="59">
        <f t="shared" si="387"/>
        <v>0</v>
      </c>
      <c r="V142" s="58">
        <f t="shared" si="388"/>
        <v>0</v>
      </c>
      <c r="W142" s="59">
        <f t="shared" si="389"/>
        <v>0</v>
      </c>
      <c r="X142" s="90" t="s">
        <v>440</v>
      </c>
    </row>
    <row r="143" spans="1:24" ht="47.25">
      <c r="A143" s="14" t="s">
        <v>299</v>
      </c>
      <c r="B143" s="15" t="s">
        <v>300</v>
      </c>
      <c r="C143" s="16" t="s">
        <v>301</v>
      </c>
      <c r="D143" s="102">
        <f t="shared" si="378"/>
        <v>0</v>
      </c>
      <c r="E143" s="17">
        <v>0</v>
      </c>
      <c r="F143" s="17">
        <v>0</v>
      </c>
      <c r="G143" s="102">
        <v>0</v>
      </c>
      <c r="H143" s="17">
        <v>0</v>
      </c>
      <c r="I143" s="102">
        <f t="shared" si="379"/>
        <v>0</v>
      </c>
      <c r="J143" s="17">
        <v>0</v>
      </c>
      <c r="K143" s="17">
        <v>0</v>
      </c>
      <c r="L143" s="17">
        <v>0</v>
      </c>
      <c r="M143" s="17">
        <v>0</v>
      </c>
      <c r="N143" s="58">
        <f t="shared" si="380"/>
        <v>0</v>
      </c>
      <c r="O143" s="59">
        <f t="shared" si="381"/>
        <v>0</v>
      </c>
      <c r="P143" s="58">
        <f t="shared" si="382"/>
        <v>0</v>
      </c>
      <c r="Q143" s="59">
        <f t="shared" si="383"/>
        <v>0</v>
      </c>
      <c r="R143" s="58">
        <f t="shared" si="384"/>
        <v>0</v>
      </c>
      <c r="S143" s="59">
        <f t="shared" si="385"/>
        <v>0</v>
      </c>
      <c r="T143" s="58">
        <f t="shared" si="386"/>
        <v>0</v>
      </c>
      <c r="U143" s="59">
        <f t="shared" si="387"/>
        <v>0</v>
      </c>
      <c r="V143" s="58">
        <f t="shared" si="388"/>
        <v>0</v>
      </c>
      <c r="W143" s="59">
        <f t="shared" si="389"/>
        <v>0</v>
      </c>
      <c r="X143" s="90" t="s">
        <v>446</v>
      </c>
    </row>
    <row r="144" spans="1:24" ht="49.5" customHeight="1">
      <c r="A144" s="14" t="s">
        <v>302</v>
      </c>
      <c r="B144" s="15" t="s">
        <v>303</v>
      </c>
      <c r="C144" s="16" t="s">
        <v>304</v>
      </c>
      <c r="D144" s="102">
        <f t="shared" ref="D144" si="432">E144+F144+G144+H144</f>
        <v>0</v>
      </c>
      <c r="E144" s="17">
        <v>0</v>
      </c>
      <c r="F144" s="17">
        <v>0</v>
      </c>
      <c r="G144" s="102">
        <v>0</v>
      </c>
      <c r="H144" s="17">
        <v>0</v>
      </c>
      <c r="I144" s="102">
        <f t="shared" ref="I144" si="433">J144+K144+L144+M144</f>
        <v>0</v>
      </c>
      <c r="J144" s="17">
        <v>0</v>
      </c>
      <c r="K144" s="17">
        <v>0</v>
      </c>
      <c r="L144" s="17">
        <v>0</v>
      </c>
      <c r="M144" s="17">
        <v>0</v>
      </c>
      <c r="N144" s="58">
        <f t="shared" ref="N144" si="434">I144-D144</f>
        <v>0</v>
      </c>
      <c r="O144" s="59">
        <f t="shared" ref="O144" si="435">IF(I144&gt;0,(IF((SUM(D144)=0), 1,(I144/SUM(D144)-1))),(IF((SUM(D144)=0), 0,(I144/SUM(D144)-1))))</f>
        <v>0</v>
      </c>
      <c r="P144" s="58">
        <f t="shared" ref="P144" si="436">J144-E144</f>
        <v>0</v>
      </c>
      <c r="Q144" s="59">
        <f t="shared" ref="Q144" si="437">IF(J144&gt;0,(IF((SUM(E144)=0), 1,(J144/SUM(I144)-1))),(IF((SUM(E144)=0), 0,(J144/SUM(E144)-1))))</f>
        <v>0</v>
      </c>
      <c r="R144" s="58">
        <f t="shared" ref="R144" si="438">K144-F144</f>
        <v>0</v>
      </c>
      <c r="S144" s="59">
        <f t="shared" ref="S144" si="439">IF(K144&gt;0,(IF((SUM(F144)=0), 1,(K144/SUM(F144)-1))),(IF((SUM(F144)=0), 0,(K144/SUM(F144)-1))))</f>
        <v>0</v>
      </c>
      <c r="T144" s="58">
        <f t="shared" ref="T144" si="440">L144-G144</f>
        <v>0</v>
      </c>
      <c r="U144" s="59">
        <f t="shared" ref="U144" si="441">IF(L144&gt;0,(IF((SUM(G144)=0), 1,(L144/SUM(G144)-1))),(IF((SUM(G144)=0), 0,(L144/SUM(G144)-1))))</f>
        <v>0</v>
      </c>
      <c r="V144" s="58">
        <f t="shared" ref="V144" si="442">M144-H144</f>
        <v>0</v>
      </c>
      <c r="W144" s="59">
        <f t="shared" ref="W144" si="443">IF(M144&gt;0,(IF((SUM(H144)=0), 1,(M144/SUM(H144)-1))),(IF((SUM(H144)=0), 0,(M144/SUM(H144)-1))))</f>
        <v>0</v>
      </c>
      <c r="X144" s="90" t="s">
        <v>446</v>
      </c>
    </row>
    <row r="145" spans="1:24" ht="63">
      <c r="A145" s="14" t="s">
        <v>428</v>
      </c>
      <c r="B145" s="15" t="s">
        <v>429</v>
      </c>
      <c r="C145" s="16" t="s">
        <v>430</v>
      </c>
      <c r="D145" s="102">
        <f t="shared" si="378"/>
        <v>0</v>
      </c>
      <c r="E145" s="17">
        <v>0</v>
      </c>
      <c r="F145" s="17">
        <v>0</v>
      </c>
      <c r="G145" s="102">
        <v>0</v>
      </c>
      <c r="H145" s="17">
        <v>0</v>
      </c>
      <c r="I145" s="102">
        <f t="shared" si="379"/>
        <v>0</v>
      </c>
      <c r="J145" s="17">
        <v>0</v>
      </c>
      <c r="K145" s="17">
        <v>0</v>
      </c>
      <c r="L145" s="17">
        <v>0</v>
      </c>
      <c r="M145" s="17">
        <v>0</v>
      </c>
      <c r="N145" s="58">
        <f t="shared" si="380"/>
        <v>0</v>
      </c>
      <c r="O145" s="59">
        <f t="shared" si="381"/>
        <v>0</v>
      </c>
      <c r="P145" s="58">
        <f t="shared" si="382"/>
        <v>0</v>
      </c>
      <c r="Q145" s="59">
        <f t="shared" si="383"/>
        <v>0</v>
      </c>
      <c r="R145" s="58">
        <f t="shared" si="384"/>
        <v>0</v>
      </c>
      <c r="S145" s="59">
        <f t="shared" si="385"/>
        <v>0</v>
      </c>
      <c r="T145" s="58">
        <f t="shared" si="386"/>
        <v>0</v>
      </c>
      <c r="U145" s="59">
        <f t="shared" si="387"/>
        <v>0</v>
      </c>
      <c r="V145" s="58">
        <f t="shared" si="388"/>
        <v>0</v>
      </c>
      <c r="W145" s="59">
        <f t="shared" si="389"/>
        <v>0</v>
      </c>
      <c r="X145" s="90" t="s">
        <v>446</v>
      </c>
    </row>
    <row r="146" spans="1:24" ht="47.25">
      <c r="A146" s="34" t="s">
        <v>305</v>
      </c>
      <c r="B146" s="35" t="s">
        <v>306</v>
      </c>
      <c r="C146" s="36" t="s">
        <v>23</v>
      </c>
      <c r="D146" s="47">
        <f t="shared" ref="D146" si="444">SUM(D147)</f>
        <v>0</v>
      </c>
      <c r="E146" s="47">
        <f t="shared" ref="E146" si="445">SUM(E147)</f>
        <v>0</v>
      </c>
      <c r="F146" s="47">
        <f t="shared" ref="F146" si="446">SUM(F147)</f>
        <v>0</v>
      </c>
      <c r="G146" s="47">
        <f t="shared" ref="G146" si="447">G147</f>
        <v>0</v>
      </c>
      <c r="H146" s="47">
        <f t="shared" ref="H146" si="448">SUM(H147)</f>
        <v>0</v>
      </c>
      <c r="I146" s="47">
        <f t="shared" ref="I146" si="449">SUM(I147)</f>
        <v>0</v>
      </c>
      <c r="J146" s="47">
        <f t="shared" ref="J146" si="450">SUM(J147)</f>
        <v>0</v>
      </c>
      <c r="K146" s="47">
        <f t="shared" ref="K146:L146" si="451">SUM(K147)</f>
        <v>0</v>
      </c>
      <c r="L146" s="47">
        <f t="shared" si="451"/>
        <v>0</v>
      </c>
      <c r="M146" s="47">
        <f t="shared" ref="M146" si="452">SUM(M147)</f>
        <v>0</v>
      </c>
      <c r="N146" s="47">
        <f t="shared" ref="N146:V146" si="453">SUM(N147)</f>
        <v>0</v>
      </c>
      <c r="O146" s="73">
        <f t="shared" si="381"/>
        <v>0</v>
      </c>
      <c r="P146" s="47">
        <f t="shared" si="453"/>
        <v>0</v>
      </c>
      <c r="Q146" s="73">
        <f t="shared" si="383"/>
        <v>0</v>
      </c>
      <c r="R146" s="47">
        <f t="shared" si="453"/>
        <v>0</v>
      </c>
      <c r="S146" s="73">
        <f t="shared" si="385"/>
        <v>0</v>
      </c>
      <c r="T146" s="47">
        <f t="shared" si="453"/>
        <v>0</v>
      </c>
      <c r="U146" s="73">
        <f t="shared" si="387"/>
        <v>0</v>
      </c>
      <c r="V146" s="47">
        <f t="shared" si="453"/>
        <v>0</v>
      </c>
      <c r="W146" s="73">
        <f t="shared" si="389"/>
        <v>0</v>
      </c>
      <c r="X146" s="88" t="s">
        <v>384</v>
      </c>
    </row>
    <row r="147" spans="1:24">
      <c r="A147" s="25" t="s">
        <v>24</v>
      </c>
      <c r="B147" s="25" t="s">
        <v>24</v>
      </c>
      <c r="C147" s="25" t="s">
        <v>24</v>
      </c>
      <c r="D147" s="102">
        <f t="shared" si="378"/>
        <v>0</v>
      </c>
      <c r="E147" s="17">
        <v>0</v>
      </c>
      <c r="F147" s="17">
        <v>0</v>
      </c>
      <c r="G147" s="37">
        <v>0</v>
      </c>
      <c r="H147" s="17">
        <v>0</v>
      </c>
      <c r="I147" s="102">
        <f t="shared" si="379"/>
        <v>0</v>
      </c>
      <c r="J147" s="17">
        <v>0</v>
      </c>
      <c r="K147" s="17">
        <v>0</v>
      </c>
      <c r="L147" s="17">
        <v>0</v>
      </c>
      <c r="M147" s="17">
        <v>0</v>
      </c>
      <c r="N147" s="58">
        <f t="shared" si="380"/>
        <v>0</v>
      </c>
      <c r="O147" s="59">
        <f t="shared" si="381"/>
        <v>0</v>
      </c>
      <c r="P147" s="58">
        <f t="shared" si="382"/>
        <v>0</v>
      </c>
      <c r="Q147" s="59">
        <f t="shared" si="383"/>
        <v>0</v>
      </c>
      <c r="R147" s="58">
        <f t="shared" si="384"/>
        <v>0</v>
      </c>
      <c r="S147" s="59">
        <f t="shared" si="385"/>
        <v>0</v>
      </c>
      <c r="T147" s="58">
        <f t="shared" si="386"/>
        <v>0</v>
      </c>
      <c r="U147" s="59">
        <f t="shared" si="387"/>
        <v>0</v>
      </c>
      <c r="V147" s="58">
        <f t="shared" si="388"/>
        <v>0</v>
      </c>
      <c r="W147" s="59">
        <f t="shared" si="389"/>
        <v>0</v>
      </c>
      <c r="X147" s="90" t="s">
        <v>443</v>
      </c>
    </row>
    <row r="148" spans="1:24" ht="47.25">
      <c r="A148" s="31" t="s">
        <v>307</v>
      </c>
      <c r="B148" s="32" t="s">
        <v>308</v>
      </c>
      <c r="C148" s="33" t="s">
        <v>23</v>
      </c>
      <c r="D148" s="46">
        <f t="shared" ref="D148" si="454">SUM(D149,D151,D153,D155,D157,D159,D162,D164)</f>
        <v>0</v>
      </c>
      <c r="E148" s="46">
        <f t="shared" ref="E148" si="455">SUM(E149,E151,E153,E155,E157,E159,E162,E164)</f>
        <v>0</v>
      </c>
      <c r="F148" s="46">
        <f t="shared" ref="F148" si="456">SUM(F149,F151,F153,F155,F157,F159,F162,F164)</f>
        <v>0</v>
      </c>
      <c r="G148" s="46">
        <f t="shared" ref="G148" si="457">G149+G151+G153+G155+G157+G159+G162+G164</f>
        <v>0</v>
      </c>
      <c r="H148" s="46">
        <f t="shared" ref="H148" si="458">SUM(H149,H151,H153,H155,H157,H159,H162,H164)</f>
        <v>0</v>
      </c>
      <c r="I148" s="46">
        <f t="shared" ref="I148" si="459">SUM(I149,I151,I153,I155,I157,I159,I162,I164)</f>
        <v>0</v>
      </c>
      <c r="J148" s="46">
        <f t="shared" ref="J148" si="460">SUM(J149,J151,J153,J155,J157,J159,J162,J164)</f>
        <v>0</v>
      </c>
      <c r="K148" s="46">
        <f t="shared" ref="K148" si="461">SUM(K149,K151,K153,K155,K157,K159,K162,K164)</f>
        <v>0</v>
      </c>
      <c r="L148" s="46">
        <f t="shared" ref="L148" si="462">SUM(L149,L151,L153,L155,L157,L159,L162,L164)</f>
        <v>0</v>
      </c>
      <c r="M148" s="46">
        <f t="shared" ref="M148" si="463">SUM(M149,M151,M153,M155,M157,M159,M162,M164)</f>
        <v>0</v>
      </c>
      <c r="N148" s="46">
        <f t="shared" ref="N148:V148" si="464">SUM(N149,N151,N153,N155,N157,N159,N162,N164)</f>
        <v>0</v>
      </c>
      <c r="O148" s="75">
        <f t="shared" si="381"/>
        <v>0</v>
      </c>
      <c r="P148" s="46">
        <f t="shared" si="464"/>
        <v>0</v>
      </c>
      <c r="Q148" s="75">
        <f t="shared" si="383"/>
        <v>0</v>
      </c>
      <c r="R148" s="46">
        <f t="shared" si="464"/>
        <v>0</v>
      </c>
      <c r="S148" s="75">
        <f t="shared" si="385"/>
        <v>0</v>
      </c>
      <c r="T148" s="46">
        <f t="shared" si="464"/>
        <v>0</v>
      </c>
      <c r="U148" s="75">
        <f t="shared" si="387"/>
        <v>0</v>
      </c>
      <c r="V148" s="46">
        <f t="shared" si="464"/>
        <v>0</v>
      </c>
      <c r="W148" s="75">
        <f t="shared" si="389"/>
        <v>0</v>
      </c>
      <c r="X148" s="87" t="s">
        <v>384</v>
      </c>
    </row>
    <row r="149" spans="1:24" ht="47.25">
      <c r="A149" s="34" t="s">
        <v>309</v>
      </c>
      <c r="B149" s="35" t="s">
        <v>310</v>
      </c>
      <c r="C149" s="36" t="s">
        <v>23</v>
      </c>
      <c r="D149" s="47">
        <f t="shared" ref="D149" si="465">SUM(D150)</f>
        <v>0</v>
      </c>
      <c r="E149" s="47">
        <f t="shared" ref="E149" si="466">SUM(E150)</f>
        <v>0</v>
      </c>
      <c r="F149" s="47">
        <f t="shared" ref="F149" si="467">SUM(F150)</f>
        <v>0</v>
      </c>
      <c r="G149" s="47">
        <f t="shared" ref="G149" si="468">G150</f>
        <v>0</v>
      </c>
      <c r="H149" s="47">
        <f t="shared" ref="H149" si="469">SUM(H150)</f>
        <v>0</v>
      </c>
      <c r="I149" s="47">
        <f t="shared" ref="I149" si="470">SUM(I150)</f>
        <v>0</v>
      </c>
      <c r="J149" s="47">
        <f t="shared" ref="J149" si="471">SUM(J150)</f>
        <v>0</v>
      </c>
      <c r="K149" s="47">
        <f t="shared" ref="K149:L149" si="472">SUM(K150)</f>
        <v>0</v>
      </c>
      <c r="L149" s="47">
        <f t="shared" si="472"/>
        <v>0</v>
      </c>
      <c r="M149" s="47">
        <f t="shared" ref="M149" si="473">SUM(M150)</f>
        <v>0</v>
      </c>
      <c r="N149" s="47">
        <f t="shared" ref="N149:V149" si="474">SUM(N150)</f>
        <v>0</v>
      </c>
      <c r="O149" s="73">
        <f t="shared" si="381"/>
        <v>0</v>
      </c>
      <c r="P149" s="47">
        <f t="shared" si="474"/>
        <v>0</v>
      </c>
      <c r="Q149" s="73">
        <f t="shared" si="383"/>
        <v>0</v>
      </c>
      <c r="R149" s="47">
        <f t="shared" si="474"/>
        <v>0</v>
      </c>
      <c r="S149" s="73">
        <f t="shared" si="385"/>
        <v>0</v>
      </c>
      <c r="T149" s="47">
        <f t="shared" si="474"/>
        <v>0</v>
      </c>
      <c r="U149" s="73">
        <f t="shared" si="387"/>
        <v>0</v>
      </c>
      <c r="V149" s="47">
        <f t="shared" si="474"/>
        <v>0</v>
      </c>
      <c r="W149" s="73">
        <f t="shared" si="389"/>
        <v>0</v>
      </c>
      <c r="X149" s="88" t="s">
        <v>384</v>
      </c>
    </row>
    <row r="150" spans="1:24">
      <c r="A150" s="25" t="s">
        <v>24</v>
      </c>
      <c r="B150" s="25" t="s">
        <v>24</v>
      </c>
      <c r="C150" s="25" t="s">
        <v>24</v>
      </c>
      <c r="D150" s="102">
        <f t="shared" ref="D150:D214" si="475">E150+F150+G150+H150</f>
        <v>0</v>
      </c>
      <c r="E150" s="17">
        <v>0</v>
      </c>
      <c r="F150" s="17">
        <v>0</v>
      </c>
      <c r="G150" s="37">
        <v>0</v>
      </c>
      <c r="H150" s="17">
        <v>0</v>
      </c>
      <c r="I150" s="102">
        <f t="shared" ref="I150:I214" si="476">J150+K150+L150+M150</f>
        <v>0</v>
      </c>
      <c r="J150" s="17">
        <v>0</v>
      </c>
      <c r="K150" s="17">
        <v>0</v>
      </c>
      <c r="L150" s="17">
        <v>0</v>
      </c>
      <c r="M150" s="17">
        <v>0</v>
      </c>
      <c r="N150" s="58">
        <f t="shared" ref="N150:N214" si="477">I150-D150</f>
        <v>0</v>
      </c>
      <c r="O150" s="59">
        <f t="shared" ref="O150:O214" si="478">IF(I150&gt;0,(IF((SUM(D150)=0), 1,(I150/SUM(D150)-1))),(IF((SUM(D150)=0), 0,(I150/SUM(D150)-1))))</f>
        <v>0</v>
      </c>
      <c r="P150" s="58">
        <f t="shared" ref="P150:P214" si="479">J150-E150</f>
        <v>0</v>
      </c>
      <c r="Q150" s="59">
        <f t="shared" ref="Q150:Q214" si="480">IF(J150&gt;0,(IF((SUM(E150)=0), 1,(J150/SUM(I150)-1))),(IF((SUM(E150)=0), 0,(J150/SUM(E150)-1))))</f>
        <v>0</v>
      </c>
      <c r="R150" s="58">
        <f t="shared" ref="R150:R214" si="481">K150-F150</f>
        <v>0</v>
      </c>
      <c r="S150" s="59">
        <f t="shared" ref="S150:S214" si="482">IF(K150&gt;0,(IF((SUM(F150)=0), 1,(K150/SUM(F150)-1))),(IF((SUM(F150)=0), 0,(K150/SUM(F150)-1))))</f>
        <v>0</v>
      </c>
      <c r="T150" s="58">
        <f t="shared" ref="T150:T214" si="483">L150-G150</f>
        <v>0</v>
      </c>
      <c r="U150" s="59">
        <f t="shared" ref="U150:U214" si="484">IF(L150&gt;0,(IF((SUM(G150)=0), 1,(L150/SUM(G150)-1))),(IF((SUM(G150)=0), 0,(L150/SUM(G150)-1))))</f>
        <v>0</v>
      </c>
      <c r="V150" s="58">
        <f t="shared" ref="V150:V214" si="485">M150-H150</f>
        <v>0</v>
      </c>
      <c r="W150" s="59">
        <f t="shared" ref="W150:W214" si="486">IF(M150&gt;0,(IF((SUM(H150)=0), 1,(M150/SUM(H150)-1))),(IF((SUM(H150)=0), 0,(M150/SUM(H150)-1))))</f>
        <v>0</v>
      </c>
      <c r="X150" s="90" t="s">
        <v>443</v>
      </c>
    </row>
    <row r="151" spans="1:24" ht="47.25">
      <c r="A151" s="34" t="s">
        <v>311</v>
      </c>
      <c r="B151" s="35" t="s">
        <v>312</v>
      </c>
      <c r="C151" s="36" t="s">
        <v>23</v>
      </c>
      <c r="D151" s="47">
        <f t="shared" ref="D151" si="487">SUM(D152)</f>
        <v>0</v>
      </c>
      <c r="E151" s="47">
        <f t="shared" ref="E151" si="488">SUM(E152)</f>
        <v>0</v>
      </c>
      <c r="F151" s="47">
        <f t="shared" ref="F151" si="489">SUM(F152)</f>
        <v>0</v>
      </c>
      <c r="G151" s="47">
        <f t="shared" ref="G151" si="490">G152</f>
        <v>0</v>
      </c>
      <c r="H151" s="47">
        <f t="shared" ref="H151" si="491">SUM(H152)</f>
        <v>0</v>
      </c>
      <c r="I151" s="47">
        <f t="shared" ref="I151" si="492">SUM(I152)</f>
        <v>0</v>
      </c>
      <c r="J151" s="47">
        <f t="shared" ref="J151" si="493">SUM(J152)</f>
        <v>0</v>
      </c>
      <c r="K151" s="47">
        <f t="shared" ref="K151:L151" si="494">SUM(K152)</f>
        <v>0</v>
      </c>
      <c r="L151" s="47">
        <f t="shared" si="494"/>
        <v>0</v>
      </c>
      <c r="M151" s="47">
        <f t="shared" ref="M151" si="495">SUM(M152)</f>
        <v>0</v>
      </c>
      <c r="N151" s="47">
        <f t="shared" ref="N151:V151" si="496">SUM(N152)</f>
        <v>0</v>
      </c>
      <c r="O151" s="73">
        <f t="shared" si="478"/>
        <v>0</v>
      </c>
      <c r="P151" s="47">
        <f t="shared" si="496"/>
        <v>0</v>
      </c>
      <c r="Q151" s="73">
        <f t="shared" si="480"/>
        <v>0</v>
      </c>
      <c r="R151" s="47">
        <f t="shared" si="496"/>
        <v>0</v>
      </c>
      <c r="S151" s="73">
        <f t="shared" si="482"/>
        <v>0</v>
      </c>
      <c r="T151" s="47">
        <f t="shared" si="496"/>
        <v>0</v>
      </c>
      <c r="U151" s="73">
        <f t="shared" si="484"/>
        <v>0</v>
      </c>
      <c r="V151" s="47">
        <f t="shared" si="496"/>
        <v>0</v>
      </c>
      <c r="W151" s="73">
        <f t="shared" si="486"/>
        <v>0</v>
      </c>
      <c r="X151" s="88" t="s">
        <v>384</v>
      </c>
    </row>
    <row r="152" spans="1:24">
      <c r="A152" s="25" t="s">
        <v>24</v>
      </c>
      <c r="B152" s="25" t="s">
        <v>24</v>
      </c>
      <c r="C152" s="25" t="s">
        <v>24</v>
      </c>
      <c r="D152" s="102">
        <f t="shared" si="475"/>
        <v>0</v>
      </c>
      <c r="E152" s="17">
        <v>0</v>
      </c>
      <c r="F152" s="17">
        <v>0</v>
      </c>
      <c r="G152" s="37">
        <v>0</v>
      </c>
      <c r="H152" s="17">
        <v>0</v>
      </c>
      <c r="I152" s="102">
        <f t="shared" si="476"/>
        <v>0</v>
      </c>
      <c r="J152" s="17">
        <v>0</v>
      </c>
      <c r="K152" s="17">
        <v>0</v>
      </c>
      <c r="L152" s="17">
        <v>0</v>
      </c>
      <c r="M152" s="17">
        <v>0</v>
      </c>
      <c r="N152" s="58">
        <f t="shared" si="477"/>
        <v>0</v>
      </c>
      <c r="O152" s="59">
        <f t="shared" si="478"/>
        <v>0</v>
      </c>
      <c r="P152" s="58">
        <f t="shared" si="479"/>
        <v>0</v>
      </c>
      <c r="Q152" s="59">
        <f t="shared" si="480"/>
        <v>0</v>
      </c>
      <c r="R152" s="58">
        <f t="shared" si="481"/>
        <v>0</v>
      </c>
      <c r="S152" s="59">
        <f t="shared" si="482"/>
        <v>0</v>
      </c>
      <c r="T152" s="58">
        <f t="shared" si="483"/>
        <v>0</v>
      </c>
      <c r="U152" s="59">
        <f t="shared" si="484"/>
        <v>0</v>
      </c>
      <c r="V152" s="58">
        <f t="shared" si="485"/>
        <v>0</v>
      </c>
      <c r="W152" s="59">
        <f t="shared" si="486"/>
        <v>0</v>
      </c>
      <c r="X152" s="90" t="s">
        <v>443</v>
      </c>
    </row>
    <row r="153" spans="1:24" ht="47.25" customHeight="1">
      <c r="A153" s="34" t="s">
        <v>313</v>
      </c>
      <c r="B153" s="35" t="s">
        <v>314</v>
      </c>
      <c r="C153" s="36" t="s">
        <v>23</v>
      </c>
      <c r="D153" s="47">
        <f t="shared" ref="D153" si="497">SUM(D154)</f>
        <v>0</v>
      </c>
      <c r="E153" s="47">
        <f t="shared" ref="E153" si="498">SUM(E154)</f>
        <v>0</v>
      </c>
      <c r="F153" s="47">
        <f t="shared" ref="F153" si="499">SUM(F154)</f>
        <v>0</v>
      </c>
      <c r="G153" s="47">
        <f t="shared" ref="G153" si="500">G154</f>
        <v>0</v>
      </c>
      <c r="H153" s="47">
        <f t="shared" ref="H153" si="501">SUM(H154)</f>
        <v>0</v>
      </c>
      <c r="I153" s="47">
        <f t="shared" ref="I153" si="502">SUM(I154)</f>
        <v>0</v>
      </c>
      <c r="J153" s="47">
        <f t="shared" ref="J153" si="503">SUM(J154)</f>
        <v>0</v>
      </c>
      <c r="K153" s="47">
        <f t="shared" ref="K153:L153" si="504">SUM(K154)</f>
        <v>0</v>
      </c>
      <c r="L153" s="47">
        <f t="shared" si="504"/>
        <v>0</v>
      </c>
      <c r="M153" s="47">
        <f t="shared" ref="M153" si="505">SUM(M154)</f>
        <v>0</v>
      </c>
      <c r="N153" s="47">
        <f t="shared" ref="N153:V153" si="506">SUM(N154)</f>
        <v>0</v>
      </c>
      <c r="O153" s="73">
        <f t="shared" si="478"/>
        <v>0</v>
      </c>
      <c r="P153" s="47">
        <f t="shared" si="506"/>
        <v>0</v>
      </c>
      <c r="Q153" s="73">
        <f t="shared" si="480"/>
        <v>0</v>
      </c>
      <c r="R153" s="47">
        <f t="shared" si="506"/>
        <v>0</v>
      </c>
      <c r="S153" s="73">
        <f t="shared" si="482"/>
        <v>0</v>
      </c>
      <c r="T153" s="47">
        <f t="shared" si="506"/>
        <v>0</v>
      </c>
      <c r="U153" s="73">
        <f t="shared" si="484"/>
        <v>0</v>
      </c>
      <c r="V153" s="47">
        <f t="shared" si="506"/>
        <v>0</v>
      </c>
      <c r="W153" s="73">
        <f t="shared" si="486"/>
        <v>0</v>
      </c>
      <c r="X153" s="88" t="s">
        <v>384</v>
      </c>
    </row>
    <row r="154" spans="1:24">
      <c r="A154" s="25" t="s">
        <v>24</v>
      </c>
      <c r="B154" s="25" t="s">
        <v>24</v>
      </c>
      <c r="C154" s="25" t="s">
        <v>24</v>
      </c>
      <c r="D154" s="102">
        <f t="shared" si="475"/>
        <v>0</v>
      </c>
      <c r="E154" s="17">
        <v>0</v>
      </c>
      <c r="F154" s="17">
        <v>0</v>
      </c>
      <c r="G154" s="37">
        <v>0</v>
      </c>
      <c r="H154" s="17">
        <v>0</v>
      </c>
      <c r="I154" s="102">
        <f t="shared" si="476"/>
        <v>0</v>
      </c>
      <c r="J154" s="17">
        <v>0</v>
      </c>
      <c r="K154" s="17">
        <v>0</v>
      </c>
      <c r="L154" s="17">
        <v>0</v>
      </c>
      <c r="M154" s="17">
        <v>0</v>
      </c>
      <c r="N154" s="58">
        <f t="shared" si="477"/>
        <v>0</v>
      </c>
      <c r="O154" s="59">
        <f t="shared" si="478"/>
        <v>0</v>
      </c>
      <c r="P154" s="58">
        <f t="shared" si="479"/>
        <v>0</v>
      </c>
      <c r="Q154" s="59">
        <f t="shared" si="480"/>
        <v>0</v>
      </c>
      <c r="R154" s="58">
        <f t="shared" si="481"/>
        <v>0</v>
      </c>
      <c r="S154" s="59">
        <f t="shared" si="482"/>
        <v>0</v>
      </c>
      <c r="T154" s="58">
        <f t="shared" si="483"/>
        <v>0</v>
      </c>
      <c r="U154" s="59">
        <f t="shared" si="484"/>
        <v>0</v>
      </c>
      <c r="V154" s="58">
        <f t="shared" si="485"/>
        <v>0</v>
      </c>
      <c r="W154" s="59">
        <f t="shared" si="486"/>
        <v>0</v>
      </c>
      <c r="X154" s="90" t="s">
        <v>443</v>
      </c>
    </row>
    <row r="155" spans="1:24" ht="47.25">
      <c r="A155" s="34" t="s">
        <v>315</v>
      </c>
      <c r="B155" s="35" t="s">
        <v>316</v>
      </c>
      <c r="C155" s="36" t="s">
        <v>23</v>
      </c>
      <c r="D155" s="47">
        <f t="shared" ref="D155" si="507">SUM(D156)</f>
        <v>0</v>
      </c>
      <c r="E155" s="47">
        <f t="shared" ref="E155" si="508">SUM(E156)</f>
        <v>0</v>
      </c>
      <c r="F155" s="47">
        <f t="shared" ref="F155" si="509">SUM(F156)</f>
        <v>0</v>
      </c>
      <c r="G155" s="47">
        <f t="shared" ref="G155" si="510">G156</f>
        <v>0</v>
      </c>
      <c r="H155" s="47">
        <f t="shared" ref="H155" si="511">SUM(H156)</f>
        <v>0</v>
      </c>
      <c r="I155" s="47">
        <f t="shared" ref="I155" si="512">SUM(I156)</f>
        <v>0</v>
      </c>
      <c r="J155" s="47">
        <f t="shared" ref="J155" si="513">SUM(J156)</f>
        <v>0</v>
      </c>
      <c r="K155" s="47">
        <f t="shared" ref="K155:L155" si="514">SUM(K156)</f>
        <v>0</v>
      </c>
      <c r="L155" s="47">
        <f t="shared" si="514"/>
        <v>0</v>
      </c>
      <c r="M155" s="47">
        <f t="shared" ref="M155" si="515">SUM(M156)</f>
        <v>0</v>
      </c>
      <c r="N155" s="47">
        <f t="shared" ref="N155:V155" si="516">SUM(N156)</f>
        <v>0</v>
      </c>
      <c r="O155" s="73">
        <f t="shared" si="478"/>
        <v>0</v>
      </c>
      <c r="P155" s="47">
        <f t="shared" si="516"/>
        <v>0</v>
      </c>
      <c r="Q155" s="73">
        <f t="shared" si="480"/>
        <v>0</v>
      </c>
      <c r="R155" s="47">
        <f t="shared" si="516"/>
        <v>0</v>
      </c>
      <c r="S155" s="73">
        <f t="shared" si="482"/>
        <v>0</v>
      </c>
      <c r="T155" s="47">
        <f t="shared" si="516"/>
        <v>0</v>
      </c>
      <c r="U155" s="73">
        <f t="shared" si="484"/>
        <v>0</v>
      </c>
      <c r="V155" s="47">
        <f t="shared" si="516"/>
        <v>0</v>
      </c>
      <c r="W155" s="73">
        <f t="shared" si="486"/>
        <v>0</v>
      </c>
      <c r="X155" s="88" t="s">
        <v>384</v>
      </c>
    </row>
    <row r="156" spans="1:24">
      <c r="A156" s="25" t="s">
        <v>24</v>
      </c>
      <c r="B156" s="25" t="s">
        <v>24</v>
      </c>
      <c r="C156" s="25" t="s">
        <v>24</v>
      </c>
      <c r="D156" s="102">
        <f t="shared" si="475"/>
        <v>0</v>
      </c>
      <c r="E156" s="17">
        <v>0</v>
      </c>
      <c r="F156" s="17">
        <v>0</v>
      </c>
      <c r="G156" s="37">
        <v>0</v>
      </c>
      <c r="H156" s="17">
        <v>0</v>
      </c>
      <c r="I156" s="102">
        <f t="shared" si="476"/>
        <v>0</v>
      </c>
      <c r="J156" s="17">
        <v>0</v>
      </c>
      <c r="K156" s="17">
        <v>0</v>
      </c>
      <c r="L156" s="17">
        <v>0</v>
      </c>
      <c r="M156" s="17">
        <v>0</v>
      </c>
      <c r="N156" s="58">
        <f t="shared" si="477"/>
        <v>0</v>
      </c>
      <c r="O156" s="59">
        <f t="shared" si="478"/>
        <v>0</v>
      </c>
      <c r="P156" s="58">
        <f t="shared" si="479"/>
        <v>0</v>
      </c>
      <c r="Q156" s="59">
        <f t="shared" si="480"/>
        <v>0</v>
      </c>
      <c r="R156" s="58">
        <f t="shared" si="481"/>
        <v>0</v>
      </c>
      <c r="S156" s="59">
        <f t="shared" si="482"/>
        <v>0</v>
      </c>
      <c r="T156" s="58">
        <f t="shared" si="483"/>
        <v>0</v>
      </c>
      <c r="U156" s="59">
        <f t="shared" si="484"/>
        <v>0</v>
      </c>
      <c r="V156" s="58">
        <f t="shared" si="485"/>
        <v>0</v>
      </c>
      <c r="W156" s="59">
        <f t="shared" si="486"/>
        <v>0</v>
      </c>
      <c r="X156" s="90" t="s">
        <v>443</v>
      </c>
    </row>
    <row r="157" spans="1:24" ht="63">
      <c r="A157" s="34" t="s">
        <v>317</v>
      </c>
      <c r="B157" s="35" t="s">
        <v>318</v>
      </c>
      <c r="C157" s="36" t="s">
        <v>23</v>
      </c>
      <c r="D157" s="47">
        <f t="shared" ref="D157" si="517">SUM(D158)</f>
        <v>0</v>
      </c>
      <c r="E157" s="47">
        <f t="shared" ref="E157" si="518">SUM(E158)</f>
        <v>0</v>
      </c>
      <c r="F157" s="47">
        <f t="shared" ref="F157" si="519">SUM(F158)</f>
        <v>0</v>
      </c>
      <c r="G157" s="47">
        <f t="shared" ref="G157" si="520">G158</f>
        <v>0</v>
      </c>
      <c r="H157" s="47">
        <f t="shared" ref="H157" si="521">SUM(H158)</f>
        <v>0</v>
      </c>
      <c r="I157" s="47">
        <f t="shared" ref="I157" si="522">SUM(I158)</f>
        <v>0</v>
      </c>
      <c r="J157" s="47">
        <f t="shared" ref="J157" si="523">SUM(J158)</f>
        <v>0</v>
      </c>
      <c r="K157" s="47">
        <f t="shared" ref="K157:L157" si="524">SUM(K158)</f>
        <v>0</v>
      </c>
      <c r="L157" s="47">
        <f t="shared" si="524"/>
        <v>0</v>
      </c>
      <c r="M157" s="47">
        <f t="shared" ref="M157" si="525">SUM(M158)</f>
        <v>0</v>
      </c>
      <c r="N157" s="47">
        <f t="shared" ref="N157:V157" si="526">SUM(N158)</f>
        <v>0</v>
      </c>
      <c r="O157" s="73">
        <f t="shared" si="478"/>
        <v>0</v>
      </c>
      <c r="P157" s="47">
        <f t="shared" si="526"/>
        <v>0</v>
      </c>
      <c r="Q157" s="73">
        <f t="shared" si="480"/>
        <v>0</v>
      </c>
      <c r="R157" s="47">
        <f t="shared" si="526"/>
        <v>0</v>
      </c>
      <c r="S157" s="73">
        <f t="shared" si="482"/>
        <v>0</v>
      </c>
      <c r="T157" s="47">
        <f t="shared" si="526"/>
        <v>0</v>
      </c>
      <c r="U157" s="73">
        <f t="shared" si="484"/>
        <v>0</v>
      </c>
      <c r="V157" s="47">
        <f t="shared" si="526"/>
        <v>0</v>
      </c>
      <c r="W157" s="73">
        <f t="shared" si="486"/>
        <v>0</v>
      </c>
      <c r="X157" s="88" t="s">
        <v>384</v>
      </c>
    </row>
    <row r="158" spans="1:24">
      <c r="A158" s="25" t="s">
        <v>24</v>
      </c>
      <c r="B158" s="25" t="s">
        <v>24</v>
      </c>
      <c r="C158" s="25" t="s">
        <v>24</v>
      </c>
      <c r="D158" s="102">
        <f t="shared" si="475"/>
        <v>0</v>
      </c>
      <c r="E158" s="17">
        <v>0</v>
      </c>
      <c r="F158" s="17">
        <v>0</v>
      </c>
      <c r="G158" s="37">
        <v>0</v>
      </c>
      <c r="H158" s="17">
        <v>0</v>
      </c>
      <c r="I158" s="102">
        <f t="shared" si="476"/>
        <v>0</v>
      </c>
      <c r="J158" s="17">
        <v>0</v>
      </c>
      <c r="K158" s="17">
        <v>0</v>
      </c>
      <c r="L158" s="17">
        <v>0</v>
      </c>
      <c r="M158" s="17">
        <v>0</v>
      </c>
      <c r="N158" s="58">
        <f t="shared" si="477"/>
        <v>0</v>
      </c>
      <c r="O158" s="59">
        <f t="shared" si="478"/>
        <v>0</v>
      </c>
      <c r="P158" s="58">
        <f t="shared" si="479"/>
        <v>0</v>
      </c>
      <c r="Q158" s="59">
        <f t="shared" si="480"/>
        <v>0</v>
      </c>
      <c r="R158" s="58">
        <f t="shared" si="481"/>
        <v>0</v>
      </c>
      <c r="S158" s="59">
        <f t="shared" si="482"/>
        <v>0</v>
      </c>
      <c r="T158" s="58">
        <f t="shared" si="483"/>
        <v>0</v>
      </c>
      <c r="U158" s="59">
        <f t="shared" si="484"/>
        <v>0</v>
      </c>
      <c r="V158" s="58">
        <f t="shared" si="485"/>
        <v>0</v>
      </c>
      <c r="W158" s="59">
        <f t="shared" si="486"/>
        <v>0</v>
      </c>
      <c r="X158" s="90" t="s">
        <v>443</v>
      </c>
    </row>
    <row r="159" spans="1:24" ht="63">
      <c r="A159" s="34" t="s">
        <v>319</v>
      </c>
      <c r="B159" s="35" t="s">
        <v>320</v>
      </c>
      <c r="C159" s="36" t="s">
        <v>23</v>
      </c>
      <c r="D159" s="47">
        <f t="shared" ref="D159" si="527">SUM(D161)</f>
        <v>0</v>
      </c>
      <c r="E159" s="47">
        <f t="shared" ref="E159" si="528">SUM(E161)</f>
        <v>0</v>
      </c>
      <c r="F159" s="47">
        <f t="shared" ref="F159" si="529">SUM(F161)</f>
        <v>0</v>
      </c>
      <c r="G159" s="97">
        <f t="shared" ref="G159:G160" si="530">G160</f>
        <v>0</v>
      </c>
      <c r="H159" s="47">
        <f t="shared" ref="H159" si="531">SUM(H161)</f>
        <v>0</v>
      </c>
      <c r="I159" s="47">
        <f t="shared" ref="I159" si="532">SUM(I161)</f>
        <v>0</v>
      </c>
      <c r="J159" s="47">
        <f t="shared" ref="J159" si="533">SUM(J161)</f>
        <v>0</v>
      </c>
      <c r="K159" s="47">
        <f t="shared" ref="K159" si="534">SUM(K161)</f>
        <v>0</v>
      </c>
      <c r="L159" s="47">
        <f t="shared" ref="L159" si="535">SUM(L161)</f>
        <v>0</v>
      </c>
      <c r="M159" s="47">
        <f t="shared" ref="M159" si="536">SUM(M161)</f>
        <v>0</v>
      </c>
      <c r="N159" s="47">
        <f t="shared" ref="N159:V159" si="537">SUM(N161)</f>
        <v>0</v>
      </c>
      <c r="O159" s="73">
        <f t="shared" si="478"/>
        <v>0</v>
      </c>
      <c r="P159" s="47">
        <f t="shared" si="537"/>
        <v>0</v>
      </c>
      <c r="Q159" s="73">
        <f t="shared" si="480"/>
        <v>0</v>
      </c>
      <c r="R159" s="47">
        <f t="shared" si="537"/>
        <v>0</v>
      </c>
      <c r="S159" s="73">
        <f t="shared" si="482"/>
        <v>0</v>
      </c>
      <c r="T159" s="47">
        <f t="shared" si="537"/>
        <v>0</v>
      </c>
      <c r="U159" s="73">
        <f t="shared" si="484"/>
        <v>0</v>
      </c>
      <c r="V159" s="47">
        <f t="shared" si="537"/>
        <v>0</v>
      </c>
      <c r="W159" s="73">
        <f t="shared" si="486"/>
        <v>0</v>
      </c>
      <c r="X159" s="88" t="s">
        <v>384</v>
      </c>
    </row>
    <row r="160" spans="1:24" ht="28.5" customHeight="1">
      <c r="A160" s="43" t="s">
        <v>431</v>
      </c>
      <c r="B160" s="12" t="s">
        <v>29</v>
      </c>
      <c r="C160" s="36" t="s">
        <v>23</v>
      </c>
      <c r="D160" s="102">
        <f t="shared" ref="D160" si="538">E160+F160+G160+H160</f>
        <v>0</v>
      </c>
      <c r="E160" s="17">
        <v>0</v>
      </c>
      <c r="F160" s="17">
        <v>0</v>
      </c>
      <c r="G160" s="6">
        <f t="shared" si="530"/>
        <v>0</v>
      </c>
      <c r="H160" s="17">
        <v>0</v>
      </c>
      <c r="I160" s="102">
        <f t="shared" ref="I160" si="539">J160+K160+L160+M160</f>
        <v>0</v>
      </c>
      <c r="J160" s="17">
        <v>0</v>
      </c>
      <c r="K160" s="17">
        <v>0</v>
      </c>
      <c r="L160" s="17">
        <v>0</v>
      </c>
      <c r="M160" s="17">
        <v>0</v>
      </c>
      <c r="N160" s="58">
        <f t="shared" ref="N160" si="540">I160-D160</f>
        <v>0</v>
      </c>
      <c r="O160" s="59">
        <f t="shared" ref="O160" si="541">IF(I160&gt;0,(IF((SUM(D160)=0), 1,(I160/SUM(D160)-1))),(IF((SUM(D160)=0), 0,(I160/SUM(D160)-1))))</f>
        <v>0</v>
      </c>
      <c r="P160" s="58">
        <f t="shared" ref="P160" si="542">J160-E160</f>
        <v>0</v>
      </c>
      <c r="Q160" s="59">
        <f t="shared" ref="Q160" si="543">IF(J160&gt;0,(IF((SUM(E160)=0), 1,(J160/SUM(I160)-1))),(IF((SUM(E160)=0), 0,(J160/SUM(E160)-1))))</f>
        <v>0</v>
      </c>
      <c r="R160" s="58">
        <f t="shared" ref="R160" si="544">K160-F160</f>
        <v>0</v>
      </c>
      <c r="S160" s="59">
        <f t="shared" ref="S160" si="545">IF(K160&gt;0,(IF((SUM(F160)=0), 1,(K160/SUM(F160)-1))),(IF((SUM(F160)=0), 0,(K160/SUM(F160)-1))))</f>
        <v>0</v>
      </c>
      <c r="T160" s="58">
        <f t="shared" ref="T160" si="546">L160-G160</f>
        <v>0</v>
      </c>
      <c r="U160" s="59">
        <f t="shared" ref="U160" si="547">IF(L160&gt;0,(IF((SUM(G160)=0), 1,(L160/SUM(G160)-1))),(IF((SUM(G160)=0), 0,(L160/SUM(G160)-1))))</f>
        <v>0</v>
      </c>
      <c r="V160" s="58">
        <f t="shared" ref="V160" si="548">M160-H160</f>
        <v>0</v>
      </c>
      <c r="W160" s="59">
        <f t="shared" ref="W160" si="549">IF(M160&gt;0,(IF((SUM(H160)=0), 1,(M160/SUM(H160)-1))),(IF((SUM(H160)=0), 0,(M160/SUM(H160)-1))))</f>
        <v>0</v>
      </c>
      <c r="X160" s="92" t="s">
        <v>384</v>
      </c>
    </row>
    <row r="161" spans="1:24" ht="55.5" customHeight="1">
      <c r="A161" s="141" t="s">
        <v>432</v>
      </c>
      <c r="B161" s="142" t="s">
        <v>433</v>
      </c>
      <c r="C161" s="25" t="s">
        <v>434</v>
      </c>
      <c r="D161" s="102">
        <f t="shared" si="475"/>
        <v>0</v>
      </c>
      <c r="E161" s="17">
        <v>0</v>
      </c>
      <c r="F161" s="17">
        <v>0</v>
      </c>
      <c r="G161" s="143">
        <v>0</v>
      </c>
      <c r="H161" s="17">
        <v>0</v>
      </c>
      <c r="I161" s="102">
        <f t="shared" si="476"/>
        <v>0</v>
      </c>
      <c r="J161" s="17">
        <v>0</v>
      </c>
      <c r="K161" s="17">
        <v>0</v>
      </c>
      <c r="L161" s="17">
        <v>0</v>
      </c>
      <c r="M161" s="17">
        <v>0</v>
      </c>
      <c r="N161" s="58">
        <f t="shared" si="477"/>
        <v>0</v>
      </c>
      <c r="O161" s="59">
        <f t="shared" si="478"/>
        <v>0</v>
      </c>
      <c r="P161" s="58">
        <f t="shared" si="479"/>
        <v>0</v>
      </c>
      <c r="Q161" s="59">
        <f t="shared" si="480"/>
        <v>0</v>
      </c>
      <c r="R161" s="58">
        <f t="shared" si="481"/>
        <v>0</v>
      </c>
      <c r="S161" s="59">
        <f t="shared" si="482"/>
        <v>0</v>
      </c>
      <c r="T161" s="58">
        <f t="shared" si="483"/>
        <v>0</v>
      </c>
      <c r="U161" s="59">
        <f t="shared" si="484"/>
        <v>0</v>
      </c>
      <c r="V161" s="58">
        <f t="shared" si="485"/>
        <v>0</v>
      </c>
      <c r="W161" s="59">
        <f t="shared" si="486"/>
        <v>0</v>
      </c>
      <c r="X161" s="90" t="s">
        <v>443</v>
      </c>
    </row>
    <row r="162" spans="1:24" ht="63" customHeight="1">
      <c r="A162" s="34" t="s">
        <v>321</v>
      </c>
      <c r="B162" s="35" t="s">
        <v>322</v>
      </c>
      <c r="C162" s="36" t="s">
        <v>23</v>
      </c>
      <c r="D162" s="47">
        <f t="shared" ref="D162" si="550">SUM(D163)</f>
        <v>0</v>
      </c>
      <c r="E162" s="47">
        <f t="shared" ref="E162" si="551">SUM(E163)</f>
        <v>0</v>
      </c>
      <c r="F162" s="47">
        <f t="shared" ref="F162" si="552">SUM(F163)</f>
        <v>0</v>
      </c>
      <c r="G162" s="47">
        <f t="shared" ref="G162" si="553">G163</f>
        <v>0</v>
      </c>
      <c r="H162" s="47">
        <f t="shared" ref="H162" si="554">SUM(H163)</f>
        <v>0</v>
      </c>
      <c r="I162" s="47">
        <f t="shared" ref="I162" si="555">SUM(I163)</f>
        <v>0</v>
      </c>
      <c r="J162" s="47">
        <f t="shared" ref="J162" si="556">SUM(J163)</f>
        <v>0</v>
      </c>
      <c r="K162" s="47">
        <f t="shared" ref="K162:L162" si="557">SUM(K163)</f>
        <v>0</v>
      </c>
      <c r="L162" s="47">
        <f t="shared" si="557"/>
        <v>0</v>
      </c>
      <c r="M162" s="47">
        <f t="shared" ref="M162" si="558">SUM(M163)</f>
        <v>0</v>
      </c>
      <c r="N162" s="47">
        <f t="shared" ref="N162:V162" si="559">SUM(N163)</f>
        <v>0</v>
      </c>
      <c r="O162" s="73">
        <f t="shared" si="478"/>
        <v>0</v>
      </c>
      <c r="P162" s="47">
        <f t="shared" si="559"/>
        <v>0</v>
      </c>
      <c r="Q162" s="73">
        <f t="shared" si="480"/>
        <v>0</v>
      </c>
      <c r="R162" s="47">
        <f t="shared" si="559"/>
        <v>0</v>
      </c>
      <c r="S162" s="73">
        <f t="shared" si="482"/>
        <v>0</v>
      </c>
      <c r="T162" s="47">
        <f t="shared" si="559"/>
        <v>0</v>
      </c>
      <c r="U162" s="73">
        <f t="shared" si="484"/>
        <v>0</v>
      </c>
      <c r="V162" s="47">
        <f t="shared" si="559"/>
        <v>0</v>
      </c>
      <c r="W162" s="73">
        <f t="shared" si="486"/>
        <v>0</v>
      </c>
      <c r="X162" s="88" t="s">
        <v>384</v>
      </c>
    </row>
    <row r="163" spans="1:24">
      <c r="A163" s="25" t="s">
        <v>24</v>
      </c>
      <c r="B163" s="25" t="s">
        <v>24</v>
      </c>
      <c r="C163" s="25" t="s">
        <v>24</v>
      </c>
      <c r="D163" s="102">
        <f t="shared" si="475"/>
        <v>0</v>
      </c>
      <c r="E163" s="17">
        <v>0</v>
      </c>
      <c r="F163" s="17">
        <v>0</v>
      </c>
      <c r="G163" s="37">
        <v>0</v>
      </c>
      <c r="H163" s="17">
        <v>0</v>
      </c>
      <c r="I163" s="102">
        <f t="shared" si="476"/>
        <v>0</v>
      </c>
      <c r="J163" s="17">
        <v>0</v>
      </c>
      <c r="K163" s="17">
        <v>0</v>
      </c>
      <c r="L163" s="17">
        <v>0</v>
      </c>
      <c r="M163" s="17">
        <v>0</v>
      </c>
      <c r="N163" s="58">
        <f t="shared" si="477"/>
        <v>0</v>
      </c>
      <c r="O163" s="59">
        <f t="shared" si="478"/>
        <v>0</v>
      </c>
      <c r="P163" s="58">
        <f t="shared" si="479"/>
        <v>0</v>
      </c>
      <c r="Q163" s="59">
        <f t="shared" si="480"/>
        <v>0</v>
      </c>
      <c r="R163" s="58">
        <f t="shared" si="481"/>
        <v>0</v>
      </c>
      <c r="S163" s="59">
        <f t="shared" si="482"/>
        <v>0</v>
      </c>
      <c r="T163" s="58">
        <f t="shared" si="483"/>
        <v>0</v>
      </c>
      <c r="U163" s="59">
        <f t="shared" si="484"/>
        <v>0</v>
      </c>
      <c r="V163" s="58">
        <f t="shared" si="485"/>
        <v>0</v>
      </c>
      <c r="W163" s="59">
        <f t="shared" si="486"/>
        <v>0</v>
      </c>
      <c r="X163" s="90" t="s">
        <v>443</v>
      </c>
    </row>
    <row r="164" spans="1:24" ht="63">
      <c r="A164" s="34" t="s">
        <v>323</v>
      </c>
      <c r="B164" s="35" t="s">
        <v>324</v>
      </c>
      <c r="C164" s="36" t="s">
        <v>23</v>
      </c>
      <c r="D164" s="47">
        <f t="shared" ref="D164" si="560">SUM(D165)</f>
        <v>0</v>
      </c>
      <c r="E164" s="47">
        <f t="shared" ref="E164" si="561">SUM(E165)</f>
        <v>0</v>
      </c>
      <c r="F164" s="47">
        <f t="shared" ref="F164" si="562">SUM(F165)</f>
        <v>0</v>
      </c>
      <c r="G164" s="47">
        <f t="shared" ref="G164" si="563">G165</f>
        <v>0</v>
      </c>
      <c r="H164" s="47">
        <f t="shared" ref="H164" si="564">SUM(H165)</f>
        <v>0</v>
      </c>
      <c r="I164" s="47">
        <f t="shared" ref="I164" si="565">SUM(I165)</f>
        <v>0</v>
      </c>
      <c r="J164" s="47">
        <f t="shared" ref="J164" si="566">SUM(J165)</f>
        <v>0</v>
      </c>
      <c r="K164" s="47">
        <f t="shared" ref="K164:L164" si="567">SUM(K165)</f>
        <v>0</v>
      </c>
      <c r="L164" s="47">
        <f t="shared" si="567"/>
        <v>0</v>
      </c>
      <c r="M164" s="47">
        <f t="shared" ref="M164" si="568">SUM(M165)</f>
        <v>0</v>
      </c>
      <c r="N164" s="47">
        <f t="shared" ref="N164:V164" si="569">SUM(N165)</f>
        <v>0</v>
      </c>
      <c r="O164" s="73">
        <f t="shared" si="478"/>
        <v>0</v>
      </c>
      <c r="P164" s="47">
        <f t="shared" si="569"/>
        <v>0</v>
      </c>
      <c r="Q164" s="73">
        <f t="shared" si="480"/>
        <v>0</v>
      </c>
      <c r="R164" s="47">
        <f t="shared" si="569"/>
        <v>0</v>
      </c>
      <c r="S164" s="73">
        <f t="shared" si="482"/>
        <v>0</v>
      </c>
      <c r="T164" s="47">
        <f t="shared" si="569"/>
        <v>0</v>
      </c>
      <c r="U164" s="73">
        <f t="shared" si="484"/>
        <v>0</v>
      </c>
      <c r="V164" s="47">
        <f t="shared" si="569"/>
        <v>0</v>
      </c>
      <c r="W164" s="73">
        <f t="shared" si="486"/>
        <v>0</v>
      </c>
      <c r="X164" s="88" t="s">
        <v>384</v>
      </c>
    </row>
    <row r="165" spans="1:24">
      <c r="A165" s="25" t="s">
        <v>24</v>
      </c>
      <c r="B165" s="25" t="s">
        <v>24</v>
      </c>
      <c r="C165" s="25" t="s">
        <v>24</v>
      </c>
      <c r="D165" s="102">
        <f t="shared" si="475"/>
        <v>0</v>
      </c>
      <c r="E165" s="17">
        <v>0</v>
      </c>
      <c r="F165" s="17">
        <v>0</v>
      </c>
      <c r="G165" s="37">
        <v>0</v>
      </c>
      <c r="H165" s="17">
        <v>0</v>
      </c>
      <c r="I165" s="102">
        <f t="shared" si="476"/>
        <v>0</v>
      </c>
      <c r="J165" s="17">
        <v>0</v>
      </c>
      <c r="K165" s="17">
        <v>0</v>
      </c>
      <c r="L165" s="17">
        <v>0</v>
      </c>
      <c r="M165" s="17">
        <v>0</v>
      </c>
      <c r="N165" s="58">
        <f t="shared" si="477"/>
        <v>0</v>
      </c>
      <c r="O165" s="59">
        <f t="shared" si="478"/>
        <v>0</v>
      </c>
      <c r="P165" s="58">
        <f t="shared" si="479"/>
        <v>0</v>
      </c>
      <c r="Q165" s="59">
        <f t="shared" si="480"/>
        <v>0</v>
      </c>
      <c r="R165" s="58">
        <f t="shared" si="481"/>
        <v>0</v>
      </c>
      <c r="S165" s="59">
        <f t="shared" si="482"/>
        <v>0</v>
      </c>
      <c r="T165" s="58">
        <f t="shared" si="483"/>
        <v>0</v>
      </c>
      <c r="U165" s="59">
        <f t="shared" si="484"/>
        <v>0</v>
      </c>
      <c r="V165" s="58">
        <f t="shared" si="485"/>
        <v>0</v>
      </c>
      <c r="W165" s="59">
        <f t="shared" si="486"/>
        <v>0</v>
      </c>
      <c r="X165" s="90" t="s">
        <v>443</v>
      </c>
    </row>
    <row r="166" spans="1:24" ht="63">
      <c r="A166" s="31" t="s">
        <v>325</v>
      </c>
      <c r="B166" s="32" t="s">
        <v>326</v>
      </c>
      <c r="C166" s="33" t="s">
        <v>23</v>
      </c>
      <c r="D166" s="46">
        <f t="shared" ref="D166" si="570">SUM(D167,D169)</f>
        <v>0</v>
      </c>
      <c r="E166" s="46">
        <f t="shared" ref="E166" si="571">SUM(E167,E169)</f>
        <v>0</v>
      </c>
      <c r="F166" s="46">
        <f t="shared" ref="F166" si="572">SUM(F167,F169)</f>
        <v>0</v>
      </c>
      <c r="G166" s="46">
        <f t="shared" ref="G166" si="573">G167+G169</f>
        <v>0</v>
      </c>
      <c r="H166" s="46">
        <f t="shared" ref="H166" si="574">SUM(H167,H169)</f>
        <v>0</v>
      </c>
      <c r="I166" s="46">
        <f t="shared" ref="I166" si="575">SUM(I167,I169)</f>
        <v>0</v>
      </c>
      <c r="J166" s="46">
        <f t="shared" ref="J166" si="576">SUM(J167,J169)</f>
        <v>0</v>
      </c>
      <c r="K166" s="46">
        <f t="shared" ref="K166" si="577">SUM(K167,K169)</f>
        <v>0</v>
      </c>
      <c r="L166" s="46">
        <f t="shared" ref="L166" si="578">SUM(L167,L169)</f>
        <v>0</v>
      </c>
      <c r="M166" s="46">
        <f t="shared" ref="M166" si="579">SUM(M167,M169)</f>
        <v>0</v>
      </c>
      <c r="N166" s="46">
        <f t="shared" ref="N166:V166" si="580">SUM(N167,N169)</f>
        <v>0</v>
      </c>
      <c r="O166" s="75">
        <f t="shared" si="478"/>
        <v>0</v>
      </c>
      <c r="P166" s="46">
        <f t="shared" si="580"/>
        <v>0</v>
      </c>
      <c r="Q166" s="75">
        <f t="shared" si="480"/>
        <v>0</v>
      </c>
      <c r="R166" s="46">
        <f t="shared" si="580"/>
        <v>0</v>
      </c>
      <c r="S166" s="75">
        <f t="shared" si="482"/>
        <v>0</v>
      </c>
      <c r="T166" s="46">
        <f t="shared" si="580"/>
        <v>0</v>
      </c>
      <c r="U166" s="75">
        <f t="shared" si="484"/>
        <v>0</v>
      </c>
      <c r="V166" s="46">
        <f t="shared" si="580"/>
        <v>0</v>
      </c>
      <c r="W166" s="75">
        <f t="shared" si="486"/>
        <v>0</v>
      </c>
      <c r="X166" s="87" t="s">
        <v>384</v>
      </c>
    </row>
    <row r="167" spans="1:24" ht="31.5">
      <c r="A167" s="34" t="s">
        <v>327</v>
      </c>
      <c r="B167" s="35" t="s">
        <v>328</v>
      </c>
      <c r="C167" s="36" t="s">
        <v>23</v>
      </c>
      <c r="D167" s="47">
        <f t="shared" ref="D167" si="581">SUM(D168)</f>
        <v>0</v>
      </c>
      <c r="E167" s="47">
        <f t="shared" ref="E167" si="582">SUM(E168)</f>
        <v>0</v>
      </c>
      <c r="F167" s="47">
        <f t="shared" ref="F167" si="583">SUM(F168)</f>
        <v>0</v>
      </c>
      <c r="G167" s="47">
        <f t="shared" ref="G167" si="584">G168</f>
        <v>0</v>
      </c>
      <c r="H167" s="47">
        <f t="shared" ref="H167" si="585">SUM(H168)</f>
        <v>0</v>
      </c>
      <c r="I167" s="47">
        <f t="shared" ref="I167" si="586">SUM(I168)</f>
        <v>0</v>
      </c>
      <c r="J167" s="47">
        <f t="shared" ref="J167" si="587">SUM(J168)</f>
        <v>0</v>
      </c>
      <c r="K167" s="47">
        <f t="shared" ref="K167:L167" si="588">SUM(K168)</f>
        <v>0</v>
      </c>
      <c r="L167" s="47">
        <f t="shared" si="588"/>
        <v>0</v>
      </c>
      <c r="M167" s="47">
        <f t="shared" ref="M167" si="589">SUM(M168)</f>
        <v>0</v>
      </c>
      <c r="N167" s="47">
        <f t="shared" ref="N167:V167" si="590">SUM(N168)</f>
        <v>0</v>
      </c>
      <c r="O167" s="73">
        <f t="shared" si="478"/>
        <v>0</v>
      </c>
      <c r="P167" s="47">
        <f t="shared" si="590"/>
        <v>0</v>
      </c>
      <c r="Q167" s="73">
        <f t="shared" si="480"/>
        <v>0</v>
      </c>
      <c r="R167" s="47">
        <f t="shared" si="590"/>
        <v>0</v>
      </c>
      <c r="S167" s="73">
        <f t="shared" si="482"/>
        <v>0</v>
      </c>
      <c r="T167" s="47">
        <f t="shared" si="590"/>
        <v>0</v>
      </c>
      <c r="U167" s="73">
        <f t="shared" si="484"/>
        <v>0</v>
      </c>
      <c r="V167" s="47">
        <f t="shared" si="590"/>
        <v>0</v>
      </c>
      <c r="W167" s="73">
        <f t="shared" si="486"/>
        <v>0</v>
      </c>
      <c r="X167" s="88" t="s">
        <v>384</v>
      </c>
    </row>
    <row r="168" spans="1:24">
      <c r="A168" s="25" t="s">
        <v>24</v>
      </c>
      <c r="B168" s="25" t="s">
        <v>24</v>
      </c>
      <c r="C168" s="25" t="s">
        <v>24</v>
      </c>
      <c r="D168" s="102">
        <f t="shared" si="475"/>
        <v>0</v>
      </c>
      <c r="E168" s="17">
        <v>0</v>
      </c>
      <c r="F168" s="17">
        <v>0</v>
      </c>
      <c r="G168" s="37">
        <v>0</v>
      </c>
      <c r="H168" s="17">
        <v>0</v>
      </c>
      <c r="I168" s="102">
        <f t="shared" si="476"/>
        <v>0</v>
      </c>
      <c r="J168" s="17">
        <v>0</v>
      </c>
      <c r="K168" s="17">
        <v>0</v>
      </c>
      <c r="L168" s="17">
        <v>0</v>
      </c>
      <c r="M168" s="17">
        <v>0</v>
      </c>
      <c r="N168" s="58">
        <f t="shared" si="477"/>
        <v>0</v>
      </c>
      <c r="O168" s="59">
        <f t="shared" si="478"/>
        <v>0</v>
      </c>
      <c r="P168" s="58">
        <f t="shared" si="479"/>
        <v>0</v>
      </c>
      <c r="Q168" s="59">
        <f t="shared" si="480"/>
        <v>0</v>
      </c>
      <c r="R168" s="58">
        <f t="shared" si="481"/>
        <v>0</v>
      </c>
      <c r="S168" s="59">
        <f t="shared" si="482"/>
        <v>0</v>
      </c>
      <c r="T168" s="58">
        <f t="shared" si="483"/>
        <v>0</v>
      </c>
      <c r="U168" s="59">
        <f t="shared" si="484"/>
        <v>0</v>
      </c>
      <c r="V168" s="58">
        <f t="shared" si="485"/>
        <v>0</v>
      </c>
      <c r="W168" s="59">
        <f t="shared" si="486"/>
        <v>0</v>
      </c>
      <c r="X168" s="90" t="s">
        <v>443</v>
      </c>
    </row>
    <row r="169" spans="1:24" ht="47.25">
      <c r="A169" s="34" t="s">
        <v>329</v>
      </c>
      <c r="B169" s="35" t="s">
        <v>330</v>
      </c>
      <c r="C169" s="36" t="s">
        <v>23</v>
      </c>
      <c r="D169" s="47">
        <f t="shared" ref="D169" si="591">SUM(D170)</f>
        <v>0</v>
      </c>
      <c r="E169" s="47">
        <f t="shared" ref="E169" si="592">SUM(E170)</f>
        <v>0</v>
      </c>
      <c r="F169" s="47">
        <f t="shared" ref="F169" si="593">SUM(F170)</f>
        <v>0</v>
      </c>
      <c r="G169" s="47">
        <f t="shared" ref="G169" si="594">G170</f>
        <v>0</v>
      </c>
      <c r="H169" s="47">
        <f t="shared" ref="H169" si="595">SUM(H170)</f>
        <v>0</v>
      </c>
      <c r="I169" s="47">
        <f t="shared" ref="I169" si="596">SUM(I170)</f>
        <v>0</v>
      </c>
      <c r="J169" s="47">
        <f t="shared" ref="J169" si="597">SUM(J170)</f>
        <v>0</v>
      </c>
      <c r="K169" s="47">
        <f t="shared" ref="K169:L169" si="598">SUM(K170)</f>
        <v>0</v>
      </c>
      <c r="L169" s="47">
        <f t="shared" si="598"/>
        <v>0</v>
      </c>
      <c r="M169" s="47">
        <f t="shared" ref="M169" si="599">SUM(M170)</f>
        <v>0</v>
      </c>
      <c r="N169" s="47">
        <f t="shared" ref="N169:V169" si="600">SUM(N170)</f>
        <v>0</v>
      </c>
      <c r="O169" s="73">
        <f t="shared" si="478"/>
        <v>0</v>
      </c>
      <c r="P169" s="47">
        <f t="shared" si="600"/>
        <v>0</v>
      </c>
      <c r="Q169" s="73">
        <f t="shared" si="480"/>
        <v>0</v>
      </c>
      <c r="R169" s="47">
        <f t="shared" si="600"/>
        <v>0</v>
      </c>
      <c r="S169" s="73">
        <f t="shared" si="482"/>
        <v>0</v>
      </c>
      <c r="T169" s="47">
        <f t="shared" si="600"/>
        <v>0</v>
      </c>
      <c r="U169" s="73">
        <f t="shared" si="484"/>
        <v>0</v>
      </c>
      <c r="V169" s="47">
        <f t="shared" si="600"/>
        <v>0</v>
      </c>
      <c r="W169" s="73">
        <f t="shared" si="486"/>
        <v>0</v>
      </c>
      <c r="X169" s="88" t="s">
        <v>384</v>
      </c>
    </row>
    <row r="170" spans="1:24">
      <c r="A170" s="25" t="s">
        <v>24</v>
      </c>
      <c r="B170" s="25" t="s">
        <v>24</v>
      </c>
      <c r="C170" s="25" t="s">
        <v>24</v>
      </c>
      <c r="D170" s="102">
        <f t="shared" si="475"/>
        <v>0</v>
      </c>
      <c r="E170" s="17">
        <v>0</v>
      </c>
      <c r="F170" s="17">
        <v>0</v>
      </c>
      <c r="G170" s="37">
        <v>0</v>
      </c>
      <c r="H170" s="17">
        <v>0</v>
      </c>
      <c r="I170" s="102">
        <f t="shared" si="476"/>
        <v>0</v>
      </c>
      <c r="J170" s="17">
        <v>0</v>
      </c>
      <c r="K170" s="17">
        <v>0</v>
      </c>
      <c r="L170" s="17">
        <v>0</v>
      </c>
      <c r="M170" s="17">
        <v>0</v>
      </c>
      <c r="N170" s="58">
        <f t="shared" si="477"/>
        <v>0</v>
      </c>
      <c r="O170" s="59">
        <f t="shared" si="478"/>
        <v>0</v>
      </c>
      <c r="P170" s="58">
        <f t="shared" si="479"/>
        <v>0</v>
      </c>
      <c r="Q170" s="59">
        <f t="shared" si="480"/>
        <v>0</v>
      </c>
      <c r="R170" s="58">
        <f t="shared" si="481"/>
        <v>0</v>
      </c>
      <c r="S170" s="59">
        <f t="shared" si="482"/>
        <v>0</v>
      </c>
      <c r="T170" s="58">
        <f t="shared" si="483"/>
        <v>0</v>
      </c>
      <c r="U170" s="59">
        <f t="shared" si="484"/>
        <v>0</v>
      </c>
      <c r="V170" s="58">
        <f t="shared" si="485"/>
        <v>0</v>
      </c>
      <c r="W170" s="59">
        <f t="shared" si="486"/>
        <v>0</v>
      </c>
      <c r="X170" s="90" t="s">
        <v>443</v>
      </c>
    </row>
    <row r="171" spans="1:24" ht="94.5">
      <c r="A171" s="28" t="s">
        <v>331</v>
      </c>
      <c r="B171" s="29" t="s">
        <v>332</v>
      </c>
      <c r="C171" s="30" t="s">
        <v>23</v>
      </c>
      <c r="D171" s="45">
        <f t="shared" ref="D171" si="601">SUM(D172,D174)</f>
        <v>0</v>
      </c>
      <c r="E171" s="45">
        <f t="shared" ref="E171" si="602">SUM(E172,E174)</f>
        <v>0</v>
      </c>
      <c r="F171" s="45">
        <f t="shared" ref="F171" si="603">SUM(F172,F174)</f>
        <v>0</v>
      </c>
      <c r="G171" s="45">
        <f t="shared" ref="G171" si="604">G172+G174</f>
        <v>0</v>
      </c>
      <c r="H171" s="45">
        <f t="shared" ref="H171" si="605">SUM(H172,H174)</f>
        <v>0</v>
      </c>
      <c r="I171" s="45">
        <f t="shared" ref="I171" si="606">SUM(I172,I174)</f>
        <v>0</v>
      </c>
      <c r="J171" s="45">
        <f t="shared" ref="J171" si="607">SUM(J172,J174)</f>
        <v>0</v>
      </c>
      <c r="K171" s="45">
        <f t="shared" ref="K171" si="608">SUM(K172,K174)</f>
        <v>0</v>
      </c>
      <c r="L171" s="45">
        <f t="shared" ref="L171" si="609">SUM(L172,L174)</f>
        <v>0</v>
      </c>
      <c r="M171" s="45">
        <f t="shared" ref="M171" si="610">SUM(M172,M174)</f>
        <v>0</v>
      </c>
      <c r="N171" s="45">
        <f t="shared" ref="N171:V171" si="611">SUM(N172,N174)</f>
        <v>0</v>
      </c>
      <c r="O171" s="77">
        <f t="shared" si="478"/>
        <v>0</v>
      </c>
      <c r="P171" s="45">
        <f t="shared" si="611"/>
        <v>0</v>
      </c>
      <c r="Q171" s="77">
        <f t="shared" si="480"/>
        <v>0</v>
      </c>
      <c r="R171" s="45">
        <f t="shared" si="611"/>
        <v>0</v>
      </c>
      <c r="S171" s="77">
        <f t="shared" si="482"/>
        <v>0</v>
      </c>
      <c r="T171" s="45">
        <f t="shared" si="611"/>
        <v>0</v>
      </c>
      <c r="U171" s="77">
        <f t="shared" si="484"/>
        <v>0</v>
      </c>
      <c r="V171" s="45">
        <f t="shared" si="611"/>
        <v>0</v>
      </c>
      <c r="W171" s="77">
        <f t="shared" si="486"/>
        <v>0</v>
      </c>
      <c r="X171" s="86" t="s">
        <v>384</v>
      </c>
    </row>
    <row r="172" spans="1:24" ht="78.75">
      <c r="A172" s="31" t="s">
        <v>333</v>
      </c>
      <c r="B172" s="32" t="s">
        <v>334</v>
      </c>
      <c r="C172" s="33" t="s">
        <v>23</v>
      </c>
      <c r="D172" s="46">
        <f t="shared" ref="D172:F172" si="612">SUM(D173)</f>
        <v>0</v>
      </c>
      <c r="E172" s="46">
        <f t="shared" si="612"/>
        <v>0</v>
      </c>
      <c r="F172" s="46">
        <f t="shared" si="612"/>
        <v>0</v>
      </c>
      <c r="G172" s="46">
        <f t="shared" ref="G172" si="613">G173</f>
        <v>0</v>
      </c>
      <c r="H172" s="46">
        <f t="shared" ref="H172:V172" si="614">SUM(H173)</f>
        <v>0</v>
      </c>
      <c r="I172" s="46">
        <f t="shared" si="614"/>
        <v>0</v>
      </c>
      <c r="J172" s="46">
        <f t="shared" si="614"/>
        <v>0</v>
      </c>
      <c r="K172" s="46">
        <f t="shared" si="614"/>
        <v>0</v>
      </c>
      <c r="L172" s="46">
        <f t="shared" si="614"/>
        <v>0</v>
      </c>
      <c r="M172" s="46">
        <f t="shared" si="614"/>
        <v>0</v>
      </c>
      <c r="N172" s="46">
        <f t="shared" si="614"/>
        <v>0</v>
      </c>
      <c r="O172" s="75">
        <f t="shared" si="478"/>
        <v>0</v>
      </c>
      <c r="P172" s="46">
        <f t="shared" si="614"/>
        <v>0</v>
      </c>
      <c r="Q172" s="75">
        <f t="shared" si="480"/>
        <v>0</v>
      </c>
      <c r="R172" s="46">
        <f t="shared" si="614"/>
        <v>0</v>
      </c>
      <c r="S172" s="75">
        <f t="shared" si="482"/>
        <v>0</v>
      </c>
      <c r="T172" s="46">
        <f t="shared" si="614"/>
        <v>0</v>
      </c>
      <c r="U172" s="75">
        <f t="shared" si="484"/>
        <v>0</v>
      </c>
      <c r="V172" s="46">
        <f t="shared" si="614"/>
        <v>0</v>
      </c>
      <c r="W172" s="75">
        <f t="shared" si="486"/>
        <v>0</v>
      </c>
      <c r="X172" s="87" t="s">
        <v>384</v>
      </c>
    </row>
    <row r="173" spans="1:24">
      <c r="A173" s="25" t="s">
        <v>24</v>
      </c>
      <c r="B173" s="25" t="s">
        <v>24</v>
      </c>
      <c r="C173" s="25" t="s">
        <v>24</v>
      </c>
      <c r="D173" s="102">
        <f t="shared" si="475"/>
        <v>0</v>
      </c>
      <c r="E173" s="17">
        <v>0</v>
      </c>
      <c r="F173" s="17">
        <v>0</v>
      </c>
      <c r="G173" s="37">
        <v>0</v>
      </c>
      <c r="H173" s="17">
        <v>0</v>
      </c>
      <c r="I173" s="102">
        <f t="shared" si="476"/>
        <v>0</v>
      </c>
      <c r="J173" s="17">
        <v>0</v>
      </c>
      <c r="K173" s="17">
        <v>0</v>
      </c>
      <c r="L173" s="17">
        <v>0</v>
      </c>
      <c r="M173" s="17">
        <v>0</v>
      </c>
      <c r="N173" s="58">
        <f t="shared" si="477"/>
        <v>0</v>
      </c>
      <c r="O173" s="59">
        <f t="shared" si="478"/>
        <v>0</v>
      </c>
      <c r="P173" s="58">
        <f t="shared" si="479"/>
        <v>0</v>
      </c>
      <c r="Q173" s="59">
        <f t="shared" si="480"/>
        <v>0</v>
      </c>
      <c r="R173" s="58">
        <f t="shared" si="481"/>
        <v>0</v>
      </c>
      <c r="S173" s="59">
        <f t="shared" si="482"/>
        <v>0</v>
      </c>
      <c r="T173" s="58">
        <f t="shared" si="483"/>
        <v>0</v>
      </c>
      <c r="U173" s="59">
        <f t="shared" si="484"/>
        <v>0</v>
      </c>
      <c r="V173" s="58">
        <f t="shared" si="485"/>
        <v>0</v>
      </c>
      <c r="W173" s="59">
        <f t="shared" si="486"/>
        <v>0</v>
      </c>
      <c r="X173" s="90" t="s">
        <v>443</v>
      </c>
    </row>
    <row r="174" spans="1:24" ht="78.75">
      <c r="A174" s="31" t="s">
        <v>335</v>
      </c>
      <c r="B174" s="32" t="s">
        <v>336</v>
      </c>
      <c r="C174" s="33" t="s">
        <v>23</v>
      </c>
      <c r="D174" s="46">
        <f t="shared" ref="D174:F174" si="615">SUM(D175)</f>
        <v>0</v>
      </c>
      <c r="E174" s="46">
        <f t="shared" si="615"/>
        <v>0</v>
      </c>
      <c r="F174" s="46">
        <f t="shared" si="615"/>
        <v>0</v>
      </c>
      <c r="G174" s="46">
        <f t="shared" ref="G174" si="616">G175</f>
        <v>0</v>
      </c>
      <c r="H174" s="46">
        <f t="shared" ref="H174:V174" si="617">SUM(H175)</f>
        <v>0</v>
      </c>
      <c r="I174" s="46">
        <f t="shared" si="617"/>
        <v>0</v>
      </c>
      <c r="J174" s="46">
        <f t="shared" si="617"/>
        <v>0</v>
      </c>
      <c r="K174" s="46">
        <f t="shared" si="617"/>
        <v>0</v>
      </c>
      <c r="L174" s="46">
        <f t="shared" si="617"/>
        <v>0</v>
      </c>
      <c r="M174" s="46">
        <f t="shared" si="617"/>
        <v>0</v>
      </c>
      <c r="N174" s="46">
        <f t="shared" si="617"/>
        <v>0</v>
      </c>
      <c r="O174" s="75">
        <f t="shared" si="478"/>
        <v>0</v>
      </c>
      <c r="P174" s="46">
        <f t="shared" si="617"/>
        <v>0</v>
      </c>
      <c r="Q174" s="75">
        <f t="shared" si="480"/>
        <v>0</v>
      </c>
      <c r="R174" s="46">
        <f t="shared" si="617"/>
        <v>0</v>
      </c>
      <c r="S174" s="75">
        <f t="shared" si="482"/>
        <v>0</v>
      </c>
      <c r="T174" s="46">
        <f t="shared" si="617"/>
        <v>0</v>
      </c>
      <c r="U174" s="75">
        <f t="shared" si="484"/>
        <v>0</v>
      </c>
      <c r="V174" s="46">
        <f t="shared" si="617"/>
        <v>0</v>
      </c>
      <c r="W174" s="75">
        <f t="shared" si="486"/>
        <v>0</v>
      </c>
      <c r="X174" s="87" t="s">
        <v>384</v>
      </c>
    </row>
    <row r="175" spans="1:24">
      <c r="A175" s="25" t="s">
        <v>24</v>
      </c>
      <c r="B175" s="25" t="s">
        <v>24</v>
      </c>
      <c r="C175" s="25" t="s">
        <v>24</v>
      </c>
      <c r="D175" s="102">
        <f t="shared" si="475"/>
        <v>0</v>
      </c>
      <c r="E175" s="17">
        <v>0</v>
      </c>
      <c r="F175" s="17">
        <v>0</v>
      </c>
      <c r="G175" s="37">
        <v>0</v>
      </c>
      <c r="H175" s="17">
        <v>0</v>
      </c>
      <c r="I175" s="102">
        <f t="shared" si="476"/>
        <v>0</v>
      </c>
      <c r="J175" s="17">
        <v>0</v>
      </c>
      <c r="K175" s="17">
        <v>0</v>
      </c>
      <c r="L175" s="17">
        <v>0</v>
      </c>
      <c r="M175" s="17">
        <v>0</v>
      </c>
      <c r="N175" s="58">
        <f t="shared" si="477"/>
        <v>0</v>
      </c>
      <c r="O175" s="59">
        <f t="shared" si="478"/>
        <v>0</v>
      </c>
      <c r="P175" s="58">
        <f t="shared" si="479"/>
        <v>0</v>
      </c>
      <c r="Q175" s="59">
        <f t="shared" si="480"/>
        <v>0</v>
      </c>
      <c r="R175" s="58">
        <f t="shared" si="481"/>
        <v>0</v>
      </c>
      <c r="S175" s="59">
        <f t="shared" si="482"/>
        <v>0</v>
      </c>
      <c r="T175" s="58">
        <f t="shared" si="483"/>
        <v>0</v>
      </c>
      <c r="U175" s="59">
        <f t="shared" si="484"/>
        <v>0</v>
      </c>
      <c r="V175" s="58">
        <f t="shared" si="485"/>
        <v>0</v>
      </c>
      <c r="W175" s="59">
        <f t="shared" si="486"/>
        <v>0</v>
      </c>
      <c r="X175" s="90" t="s">
        <v>443</v>
      </c>
    </row>
    <row r="176" spans="1:24" ht="47.25">
      <c r="A176" s="28" t="s">
        <v>337</v>
      </c>
      <c r="B176" s="29" t="s">
        <v>338</v>
      </c>
      <c r="C176" s="30" t="s">
        <v>23</v>
      </c>
      <c r="D176" s="45">
        <f t="shared" ref="D176" si="618">SUM(D177,D182)</f>
        <v>14.356</v>
      </c>
      <c r="E176" s="45">
        <f t="shared" ref="E176" si="619">SUM(E177,E182)</f>
        <v>0</v>
      </c>
      <c r="F176" s="45">
        <f t="shared" ref="F176" si="620">SUM(F177,F182)</f>
        <v>0</v>
      </c>
      <c r="G176" s="45">
        <f t="shared" ref="G176" si="621">G182+G177</f>
        <v>14.356</v>
      </c>
      <c r="H176" s="45">
        <f t="shared" ref="H176" si="622">SUM(H177,H182)</f>
        <v>0</v>
      </c>
      <c r="I176" s="45">
        <f t="shared" ref="I176" si="623">SUM(I177,I182)</f>
        <v>0</v>
      </c>
      <c r="J176" s="45">
        <f t="shared" ref="J176" si="624">SUM(J177,J182)</f>
        <v>0</v>
      </c>
      <c r="K176" s="45">
        <f t="shared" ref="K176" si="625">SUM(K177,K182)</f>
        <v>0</v>
      </c>
      <c r="L176" s="45">
        <f t="shared" ref="L176" si="626">SUM(L177,L182)</f>
        <v>0</v>
      </c>
      <c r="M176" s="45">
        <f t="shared" ref="M176" si="627">SUM(M177,M182)</f>
        <v>0</v>
      </c>
      <c r="N176" s="45">
        <f t="shared" ref="N176:V176" si="628">SUM(N177,N182)</f>
        <v>-14.356</v>
      </c>
      <c r="O176" s="77">
        <f t="shared" si="478"/>
        <v>-1</v>
      </c>
      <c r="P176" s="45">
        <f t="shared" si="628"/>
        <v>0</v>
      </c>
      <c r="Q176" s="77">
        <f t="shared" si="480"/>
        <v>0</v>
      </c>
      <c r="R176" s="45">
        <f t="shared" si="628"/>
        <v>0</v>
      </c>
      <c r="S176" s="77">
        <f t="shared" si="482"/>
        <v>0</v>
      </c>
      <c r="T176" s="45">
        <f t="shared" si="628"/>
        <v>-14.356</v>
      </c>
      <c r="U176" s="77">
        <f t="shared" si="484"/>
        <v>-1</v>
      </c>
      <c r="V176" s="45">
        <f t="shared" si="628"/>
        <v>0</v>
      </c>
      <c r="W176" s="77">
        <f t="shared" si="486"/>
        <v>0</v>
      </c>
      <c r="X176" s="86" t="s">
        <v>384</v>
      </c>
    </row>
    <row r="177" spans="1:24" ht="31.5">
      <c r="A177" s="20" t="s">
        <v>339</v>
      </c>
      <c r="B177" s="23" t="s">
        <v>65</v>
      </c>
      <c r="C177" s="22" t="s">
        <v>23</v>
      </c>
      <c r="D177" s="7">
        <f t="shared" ref="D177" si="629">SUM(D178:D181)</f>
        <v>14.356</v>
      </c>
      <c r="E177" s="7">
        <f t="shared" ref="E177" si="630">SUM(E178:E181)</f>
        <v>0</v>
      </c>
      <c r="F177" s="7">
        <f t="shared" ref="F177" si="631">SUM(F178:F181)</f>
        <v>0</v>
      </c>
      <c r="G177" s="7">
        <f t="shared" ref="G177" si="632">SUM(G178:G181)</f>
        <v>14.356</v>
      </c>
      <c r="H177" s="7">
        <f t="shared" ref="H177" si="633">SUM(H178:H181)</f>
        <v>0</v>
      </c>
      <c r="I177" s="7">
        <f t="shared" ref="I177" si="634">SUM(I178:I181)</f>
        <v>0</v>
      </c>
      <c r="J177" s="7">
        <f t="shared" ref="J177" si="635">SUM(J178:J181)</f>
        <v>0</v>
      </c>
      <c r="K177" s="7">
        <f t="shared" ref="K177" si="636">SUM(K178:K181)</f>
        <v>0</v>
      </c>
      <c r="L177" s="7">
        <f t="shared" ref="L177" si="637">SUM(L178:L181)</f>
        <v>0</v>
      </c>
      <c r="M177" s="7">
        <f t="shared" ref="M177" si="638">SUM(M178:M181)</f>
        <v>0</v>
      </c>
      <c r="N177" s="7">
        <f t="shared" ref="N177:V177" si="639">SUM(N178:N181)</f>
        <v>-14.356</v>
      </c>
      <c r="O177" s="74">
        <f t="shared" si="478"/>
        <v>-1</v>
      </c>
      <c r="P177" s="7">
        <f t="shared" si="639"/>
        <v>0</v>
      </c>
      <c r="Q177" s="74">
        <f t="shared" si="480"/>
        <v>0</v>
      </c>
      <c r="R177" s="7">
        <f t="shared" si="639"/>
        <v>0</v>
      </c>
      <c r="S177" s="74">
        <f t="shared" si="482"/>
        <v>0</v>
      </c>
      <c r="T177" s="7">
        <f t="shared" si="639"/>
        <v>-14.356</v>
      </c>
      <c r="U177" s="74">
        <f t="shared" si="484"/>
        <v>-1</v>
      </c>
      <c r="V177" s="7">
        <f t="shared" si="639"/>
        <v>0</v>
      </c>
      <c r="W177" s="74">
        <f t="shared" si="486"/>
        <v>0</v>
      </c>
      <c r="X177" s="84" t="s">
        <v>384</v>
      </c>
    </row>
    <row r="178" spans="1:24" s="100" customFormat="1" ht="80.25" customHeight="1">
      <c r="A178" s="14" t="s">
        <v>340</v>
      </c>
      <c r="B178" s="38" t="s">
        <v>438</v>
      </c>
      <c r="C178" s="17" t="s">
        <v>143</v>
      </c>
      <c r="D178" s="140">
        <f t="shared" si="475"/>
        <v>0</v>
      </c>
      <c r="E178" s="17">
        <v>0</v>
      </c>
      <c r="F178" s="17">
        <v>0</v>
      </c>
      <c r="G178" s="140">
        <v>0</v>
      </c>
      <c r="H178" s="17">
        <v>0</v>
      </c>
      <c r="I178" s="102">
        <f t="shared" si="476"/>
        <v>0</v>
      </c>
      <c r="J178" s="17">
        <v>0</v>
      </c>
      <c r="K178" s="17">
        <v>0</v>
      </c>
      <c r="L178" s="17">
        <v>0</v>
      </c>
      <c r="M178" s="17">
        <v>0</v>
      </c>
      <c r="N178" s="58">
        <f t="shared" si="477"/>
        <v>0</v>
      </c>
      <c r="O178" s="59">
        <f t="shared" si="478"/>
        <v>0</v>
      </c>
      <c r="P178" s="58">
        <f t="shared" si="479"/>
        <v>0</v>
      </c>
      <c r="Q178" s="59">
        <f t="shared" si="480"/>
        <v>0</v>
      </c>
      <c r="R178" s="58">
        <f t="shared" si="481"/>
        <v>0</v>
      </c>
      <c r="S178" s="59">
        <f t="shared" si="482"/>
        <v>0</v>
      </c>
      <c r="T178" s="58">
        <f t="shared" si="483"/>
        <v>0</v>
      </c>
      <c r="U178" s="59">
        <f t="shared" si="484"/>
        <v>0</v>
      </c>
      <c r="V178" s="58">
        <f t="shared" si="485"/>
        <v>0</v>
      </c>
      <c r="W178" s="59">
        <f t="shared" si="486"/>
        <v>0</v>
      </c>
      <c r="X178" s="90"/>
    </row>
    <row r="179" spans="1:24" s="100" customFormat="1" ht="63" customHeight="1">
      <c r="A179" s="14" t="s">
        <v>341</v>
      </c>
      <c r="B179" s="38" t="s">
        <v>144</v>
      </c>
      <c r="C179" s="37" t="s">
        <v>145</v>
      </c>
      <c r="D179" s="140">
        <f t="shared" si="475"/>
        <v>6.96</v>
      </c>
      <c r="E179" s="17">
        <v>0</v>
      </c>
      <c r="F179" s="17">
        <v>0</v>
      </c>
      <c r="G179" s="140">
        <v>6.96</v>
      </c>
      <c r="H179" s="17">
        <v>0</v>
      </c>
      <c r="I179" s="102">
        <f t="shared" si="476"/>
        <v>0</v>
      </c>
      <c r="J179" s="17">
        <v>0</v>
      </c>
      <c r="K179" s="17">
        <v>0</v>
      </c>
      <c r="L179" s="17">
        <v>0</v>
      </c>
      <c r="M179" s="17">
        <v>0</v>
      </c>
      <c r="N179" s="58">
        <f t="shared" si="477"/>
        <v>-6.96</v>
      </c>
      <c r="O179" s="59">
        <f t="shared" si="478"/>
        <v>-1</v>
      </c>
      <c r="P179" s="58">
        <f t="shared" si="479"/>
        <v>0</v>
      </c>
      <c r="Q179" s="59">
        <f t="shared" si="480"/>
        <v>0</v>
      </c>
      <c r="R179" s="58">
        <f t="shared" si="481"/>
        <v>0</v>
      </c>
      <c r="S179" s="59">
        <f t="shared" si="482"/>
        <v>0</v>
      </c>
      <c r="T179" s="58">
        <f t="shared" si="483"/>
        <v>-6.96</v>
      </c>
      <c r="U179" s="59">
        <f t="shared" si="484"/>
        <v>-1</v>
      </c>
      <c r="V179" s="58">
        <f t="shared" si="485"/>
        <v>0</v>
      </c>
      <c r="W179" s="59">
        <f t="shared" si="486"/>
        <v>0</v>
      </c>
      <c r="X179" s="93" t="s">
        <v>443</v>
      </c>
    </row>
    <row r="180" spans="1:24" s="100" customFormat="1" ht="63.75" customHeight="1">
      <c r="A180" s="14" t="s">
        <v>342</v>
      </c>
      <c r="B180" s="38" t="s">
        <v>146</v>
      </c>
      <c r="C180" s="37" t="s">
        <v>147</v>
      </c>
      <c r="D180" s="140">
        <f t="shared" si="475"/>
        <v>0.46600000000000003</v>
      </c>
      <c r="E180" s="17">
        <v>0</v>
      </c>
      <c r="F180" s="17">
        <v>0</v>
      </c>
      <c r="G180" s="140">
        <v>0.46600000000000003</v>
      </c>
      <c r="H180" s="17">
        <v>0</v>
      </c>
      <c r="I180" s="102">
        <f t="shared" si="476"/>
        <v>0</v>
      </c>
      <c r="J180" s="17">
        <v>0</v>
      </c>
      <c r="K180" s="17">
        <v>0</v>
      </c>
      <c r="L180" s="17">
        <v>0</v>
      </c>
      <c r="M180" s="17">
        <v>0</v>
      </c>
      <c r="N180" s="58">
        <f t="shared" si="477"/>
        <v>-0.46600000000000003</v>
      </c>
      <c r="O180" s="59">
        <f t="shared" si="478"/>
        <v>-1</v>
      </c>
      <c r="P180" s="58">
        <f t="shared" si="479"/>
        <v>0</v>
      </c>
      <c r="Q180" s="59">
        <f t="shared" si="480"/>
        <v>0</v>
      </c>
      <c r="R180" s="58">
        <f t="shared" si="481"/>
        <v>0</v>
      </c>
      <c r="S180" s="59">
        <f t="shared" si="482"/>
        <v>0</v>
      </c>
      <c r="T180" s="58">
        <f t="shared" si="483"/>
        <v>-0.46600000000000003</v>
      </c>
      <c r="U180" s="59">
        <f t="shared" si="484"/>
        <v>-1</v>
      </c>
      <c r="V180" s="58">
        <f t="shared" si="485"/>
        <v>0</v>
      </c>
      <c r="W180" s="59">
        <f t="shared" si="486"/>
        <v>0</v>
      </c>
      <c r="X180" s="93" t="s">
        <v>443</v>
      </c>
    </row>
    <row r="181" spans="1:24" s="100" customFormat="1" ht="64.5" customHeight="1">
      <c r="A181" s="14" t="s">
        <v>343</v>
      </c>
      <c r="B181" s="38" t="s">
        <v>344</v>
      </c>
      <c r="C181" s="37" t="s">
        <v>345</v>
      </c>
      <c r="D181" s="140">
        <f t="shared" si="475"/>
        <v>6.93</v>
      </c>
      <c r="E181" s="17">
        <v>0</v>
      </c>
      <c r="F181" s="17">
        <v>0</v>
      </c>
      <c r="G181" s="140">
        <v>6.93</v>
      </c>
      <c r="H181" s="17">
        <v>0</v>
      </c>
      <c r="I181" s="102">
        <f t="shared" si="476"/>
        <v>0</v>
      </c>
      <c r="J181" s="17">
        <v>0</v>
      </c>
      <c r="K181" s="17">
        <v>0</v>
      </c>
      <c r="L181" s="17">
        <v>0</v>
      </c>
      <c r="M181" s="17">
        <v>0</v>
      </c>
      <c r="N181" s="58">
        <f t="shared" si="477"/>
        <v>-6.93</v>
      </c>
      <c r="O181" s="59">
        <f t="shared" si="478"/>
        <v>-1</v>
      </c>
      <c r="P181" s="58">
        <f t="shared" si="479"/>
        <v>0</v>
      </c>
      <c r="Q181" s="59">
        <f t="shared" si="480"/>
        <v>0</v>
      </c>
      <c r="R181" s="58">
        <f t="shared" si="481"/>
        <v>0</v>
      </c>
      <c r="S181" s="59">
        <f t="shared" si="482"/>
        <v>0</v>
      </c>
      <c r="T181" s="58">
        <f t="shared" si="483"/>
        <v>-6.93</v>
      </c>
      <c r="U181" s="59">
        <f t="shared" si="484"/>
        <v>-1</v>
      </c>
      <c r="V181" s="58">
        <f t="shared" si="485"/>
        <v>0</v>
      </c>
      <c r="W181" s="59">
        <f t="shared" si="486"/>
        <v>0</v>
      </c>
      <c r="X181" s="93" t="s">
        <v>443</v>
      </c>
    </row>
    <row r="182" spans="1:24">
      <c r="A182" s="43" t="s">
        <v>346</v>
      </c>
      <c r="B182" s="12" t="s">
        <v>29</v>
      </c>
      <c r="C182" s="5" t="s">
        <v>23</v>
      </c>
      <c r="D182" s="6">
        <f t="shared" ref="D182" si="640">SUM(D183)</f>
        <v>0</v>
      </c>
      <c r="E182" s="6">
        <f t="shared" ref="E182" si="641">SUM(E183)</f>
        <v>0</v>
      </c>
      <c r="F182" s="6">
        <f t="shared" ref="F182" si="642">SUM(F183)</f>
        <v>0</v>
      </c>
      <c r="G182" s="6">
        <f t="shared" ref="G182" si="643">G183</f>
        <v>0</v>
      </c>
      <c r="H182" s="6">
        <f t="shared" ref="H182" si="644">SUM(H183)</f>
        <v>0</v>
      </c>
      <c r="I182" s="6">
        <f t="shared" ref="I182" si="645">SUM(I183)</f>
        <v>0</v>
      </c>
      <c r="J182" s="6">
        <f t="shared" ref="J182" si="646">SUM(J183)</f>
        <v>0</v>
      </c>
      <c r="K182" s="6">
        <f t="shared" ref="K182:L182" si="647">SUM(K183)</f>
        <v>0</v>
      </c>
      <c r="L182" s="6">
        <f t="shared" si="647"/>
        <v>0</v>
      </c>
      <c r="M182" s="6">
        <f t="shared" ref="M182" si="648">SUM(M183)</f>
        <v>0</v>
      </c>
      <c r="N182" s="6">
        <f t="shared" ref="N182:V182" si="649">SUM(N183)</f>
        <v>0</v>
      </c>
      <c r="O182" s="78">
        <f t="shared" si="478"/>
        <v>0</v>
      </c>
      <c r="P182" s="6">
        <f t="shared" si="649"/>
        <v>0</v>
      </c>
      <c r="Q182" s="78">
        <f t="shared" si="480"/>
        <v>0</v>
      </c>
      <c r="R182" s="6">
        <f t="shared" si="649"/>
        <v>0</v>
      </c>
      <c r="S182" s="78">
        <f t="shared" si="482"/>
        <v>0</v>
      </c>
      <c r="T182" s="6">
        <f t="shared" si="649"/>
        <v>0</v>
      </c>
      <c r="U182" s="78">
        <f t="shared" si="484"/>
        <v>0</v>
      </c>
      <c r="V182" s="6">
        <f t="shared" si="649"/>
        <v>0</v>
      </c>
      <c r="W182" s="78">
        <f t="shared" si="486"/>
        <v>0</v>
      </c>
      <c r="X182" s="92" t="s">
        <v>384</v>
      </c>
    </row>
    <row r="183" spans="1:24" ht="72.75" customHeight="1">
      <c r="A183" s="14" t="s">
        <v>347</v>
      </c>
      <c r="B183" s="38" t="s">
        <v>348</v>
      </c>
      <c r="C183" s="16" t="s">
        <v>349</v>
      </c>
      <c r="D183" s="102">
        <f t="shared" si="475"/>
        <v>0</v>
      </c>
      <c r="E183" s="17">
        <v>0</v>
      </c>
      <c r="F183" s="17">
        <v>0</v>
      </c>
      <c r="G183" s="102">
        <v>0</v>
      </c>
      <c r="H183" s="17">
        <v>0</v>
      </c>
      <c r="I183" s="102">
        <f t="shared" si="476"/>
        <v>0</v>
      </c>
      <c r="J183" s="17">
        <v>0</v>
      </c>
      <c r="K183" s="17">
        <v>0</v>
      </c>
      <c r="L183" s="17">
        <v>0</v>
      </c>
      <c r="M183" s="17">
        <v>0</v>
      </c>
      <c r="N183" s="58">
        <f t="shared" si="477"/>
        <v>0</v>
      </c>
      <c r="O183" s="59">
        <f t="shared" si="478"/>
        <v>0</v>
      </c>
      <c r="P183" s="58">
        <f t="shared" si="479"/>
        <v>0</v>
      </c>
      <c r="Q183" s="59">
        <f t="shared" si="480"/>
        <v>0</v>
      </c>
      <c r="R183" s="58">
        <f t="shared" si="481"/>
        <v>0</v>
      </c>
      <c r="S183" s="59">
        <f t="shared" si="482"/>
        <v>0</v>
      </c>
      <c r="T183" s="58">
        <f t="shared" si="483"/>
        <v>0</v>
      </c>
      <c r="U183" s="59">
        <f t="shared" si="484"/>
        <v>0</v>
      </c>
      <c r="V183" s="58">
        <f t="shared" si="485"/>
        <v>0</v>
      </c>
      <c r="W183" s="59">
        <f t="shared" si="486"/>
        <v>0</v>
      </c>
      <c r="X183" s="90" t="s">
        <v>446</v>
      </c>
    </row>
    <row r="184" spans="1:24" ht="47.25">
      <c r="A184" s="28" t="s">
        <v>350</v>
      </c>
      <c r="B184" s="29" t="s">
        <v>351</v>
      </c>
      <c r="C184" s="30" t="s">
        <v>23</v>
      </c>
      <c r="D184" s="45">
        <f t="shared" ref="D184" si="650">SUM(D185)</f>
        <v>0</v>
      </c>
      <c r="E184" s="45">
        <f t="shared" ref="E184" si="651">SUM(E185)</f>
        <v>0</v>
      </c>
      <c r="F184" s="45">
        <f t="shared" ref="F184" si="652">SUM(F185)</f>
        <v>0</v>
      </c>
      <c r="G184" s="45">
        <f t="shared" ref="G184" si="653">G185</f>
        <v>0</v>
      </c>
      <c r="H184" s="45">
        <f t="shared" ref="H184" si="654">SUM(H185)</f>
        <v>0</v>
      </c>
      <c r="I184" s="45">
        <f t="shared" ref="I184" si="655">SUM(I185)</f>
        <v>0</v>
      </c>
      <c r="J184" s="45">
        <f t="shared" ref="J184" si="656">SUM(J185)</f>
        <v>0</v>
      </c>
      <c r="K184" s="45">
        <f t="shared" ref="K184:L184" si="657">SUM(K185)</f>
        <v>0</v>
      </c>
      <c r="L184" s="45">
        <f t="shared" si="657"/>
        <v>0</v>
      </c>
      <c r="M184" s="45">
        <f t="shared" ref="M184" si="658">SUM(M185)</f>
        <v>0</v>
      </c>
      <c r="N184" s="45">
        <f t="shared" ref="N184:V184" si="659">SUM(N185)</f>
        <v>0</v>
      </c>
      <c r="O184" s="77">
        <f t="shared" si="478"/>
        <v>0</v>
      </c>
      <c r="P184" s="45">
        <f t="shared" si="659"/>
        <v>0</v>
      </c>
      <c r="Q184" s="77">
        <f t="shared" si="480"/>
        <v>0</v>
      </c>
      <c r="R184" s="45">
        <f t="shared" si="659"/>
        <v>0</v>
      </c>
      <c r="S184" s="77">
        <f t="shared" si="482"/>
        <v>0</v>
      </c>
      <c r="T184" s="45">
        <f t="shared" si="659"/>
        <v>0</v>
      </c>
      <c r="U184" s="77">
        <f t="shared" si="484"/>
        <v>0</v>
      </c>
      <c r="V184" s="45">
        <f t="shared" si="659"/>
        <v>0</v>
      </c>
      <c r="W184" s="77">
        <f t="shared" si="486"/>
        <v>0</v>
      </c>
      <c r="X184" s="86" t="s">
        <v>384</v>
      </c>
    </row>
    <row r="185" spans="1:24">
      <c r="A185" s="25" t="s">
        <v>24</v>
      </c>
      <c r="B185" s="25" t="s">
        <v>24</v>
      </c>
      <c r="C185" s="25" t="s">
        <v>24</v>
      </c>
      <c r="D185" s="102">
        <f t="shared" si="475"/>
        <v>0</v>
      </c>
      <c r="E185" s="17">
        <v>0</v>
      </c>
      <c r="F185" s="17">
        <v>0</v>
      </c>
      <c r="G185" s="81">
        <v>0</v>
      </c>
      <c r="H185" s="17">
        <v>0</v>
      </c>
      <c r="I185" s="102">
        <f t="shared" si="476"/>
        <v>0</v>
      </c>
      <c r="J185" s="17">
        <v>0</v>
      </c>
      <c r="K185" s="17">
        <v>0</v>
      </c>
      <c r="L185" s="17">
        <v>0</v>
      </c>
      <c r="M185" s="17">
        <v>0</v>
      </c>
      <c r="N185" s="58">
        <f t="shared" si="477"/>
        <v>0</v>
      </c>
      <c r="O185" s="59">
        <f t="shared" si="478"/>
        <v>0</v>
      </c>
      <c r="P185" s="58">
        <f t="shared" si="479"/>
        <v>0</v>
      </c>
      <c r="Q185" s="59">
        <f t="shared" si="480"/>
        <v>0</v>
      </c>
      <c r="R185" s="58">
        <f t="shared" si="481"/>
        <v>0</v>
      </c>
      <c r="S185" s="59">
        <f t="shared" si="482"/>
        <v>0</v>
      </c>
      <c r="T185" s="58">
        <f t="shared" si="483"/>
        <v>0</v>
      </c>
      <c r="U185" s="59">
        <f t="shared" si="484"/>
        <v>0</v>
      </c>
      <c r="V185" s="58">
        <f t="shared" si="485"/>
        <v>0</v>
      </c>
      <c r="W185" s="59">
        <f t="shared" si="486"/>
        <v>0</v>
      </c>
      <c r="X185" s="90" t="s">
        <v>443</v>
      </c>
    </row>
    <row r="186" spans="1:24" ht="31.5">
      <c r="A186" s="28" t="s">
        <v>352</v>
      </c>
      <c r="B186" s="29" t="s">
        <v>353</v>
      </c>
      <c r="C186" s="30" t="s">
        <v>23</v>
      </c>
      <c r="D186" s="45">
        <f t="shared" ref="D186" si="660">SUM(D187,D204)</f>
        <v>0</v>
      </c>
      <c r="E186" s="45">
        <f t="shared" ref="E186" si="661">SUM(E187,E204)</f>
        <v>0</v>
      </c>
      <c r="F186" s="45">
        <f t="shared" ref="F186" si="662">SUM(F187,F204)</f>
        <v>0</v>
      </c>
      <c r="G186" s="45">
        <f t="shared" ref="G186" si="663">G187+G204</f>
        <v>0</v>
      </c>
      <c r="H186" s="45">
        <f t="shared" ref="H186" si="664">SUM(H187,H204)</f>
        <v>0</v>
      </c>
      <c r="I186" s="45">
        <f t="shared" ref="I186" si="665">SUM(I187,I204)</f>
        <v>0</v>
      </c>
      <c r="J186" s="45">
        <f t="shared" ref="J186" si="666">SUM(J187,J204)</f>
        <v>0</v>
      </c>
      <c r="K186" s="45">
        <f t="shared" ref="K186" si="667">SUM(K187,K204)</f>
        <v>0</v>
      </c>
      <c r="L186" s="45">
        <f t="shared" ref="L186" si="668">SUM(L187,L204)</f>
        <v>0</v>
      </c>
      <c r="M186" s="45">
        <f t="shared" ref="M186" si="669">SUM(M187,M204)</f>
        <v>0</v>
      </c>
      <c r="N186" s="45">
        <f t="shared" ref="N186:V186" si="670">SUM(N187,N204)</f>
        <v>0</v>
      </c>
      <c r="O186" s="77">
        <f t="shared" si="478"/>
        <v>0</v>
      </c>
      <c r="P186" s="45">
        <f t="shared" si="670"/>
        <v>0</v>
      </c>
      <c r="Q186" s="77">
        <f t="shared" si="480"/>
        <v>0</v>
      </c>
      <c r="R186" s="45">
        <f t="shared" si="670"/>
        <v>0</v>
      </c>
      <c r="S186" s="77">
        <f t="shared" si="482"/>
        <v>0</v>
      </c>
      <c r="T186" s="45">
        <f t="shared" si="670"/>
        <v>0</v>
      </c>
      <c r="U186" s="77">
        <f t="shared" si="484"/>
        <v>0</v>
      </c>
      <c r="V186" s="45">
        <f t="shared" si="670"/>
        <v>0</v>
      </c>
      <c r="W186" s="77">
        <f t="shared" si="486"/>
        <v>0</v>
      </c>
      <c r="X186" s="86" t="s">
        <v>384</v>
      </c>
    </row>
    <row r="187" spans="1:24">
      <c r="A187" s="31" t="s">
        <v>354</v>
      </c>
      <c r="B187" s="32" t="s">
        <v>355</v>
      </c>
      <c r="C187" s="33" t="s">
        <v>23</v>
      </c>
      <c r="D187" s="46">
        <f t="shared" ref="D187" si="671">SUM(D188,D199)</f>
        <v>0</v>
      </c>
      <c r="E187" s="46">
        <f t="shared" ref="E187" si="672">SUM(E188,E199)</f>
        <v>0</v>
      </c>
      <c r="F187" s="46">
        <f t="shared" ref="F187" si="673">SUM(F188,F199)</f>
        <v>0</v>
      </c>
      <c r="G187" s="46">
        <f t="shared" ref="G187" si="674">G188+G199</f>
        <v>0</v>
      </c>
      <c r="H187" s="46">
        <f t="shared" ref="H187" si="675">SUM(H188,H199)</f>
        <v>0</v>
      </c>
      <c r="I187" s="46">
        <f t="shared" ref="I187" si="676">SUM(I188,I199)</f>
        <v>0</v>
      </c>
      <c r="J187" s="46">
        <f t="shared" ref="J187" si="677">SUM(J188,J199)</f>
        <v>0</v>
      </c>
      <c r="K187" s="46">
        <f t="shared" ref="K187" si="678">SUM(K188,K199)</f>
        <v>0</v>
      </c>
      <c r="L187" s="46">
        <f t="shared" ref="L187" si="679">SUM(L188,L199)</f>
        <v>0</v>
      </c>
      <c r="M187" s="46">
        <f t="shared" ref="M187" si="680">SUM(M188,M199)</f>
        <v>0</v>
      </c>
      <c r="N187" s="46">
        <f t="shared" ref="N187:V187" si="681">SUM(N188,N199)</f>
        <v>0</v>
      </c>
      <c r="O187" s="75">
        <f t="shared" si="478"/>
        <v>0</v>
      </c>
      <c r="P187" s="46">
        <f t="shared" si="681"/>
        <v>0</v>
      </c>
      <c r="Q187" s="75">
        <f t="shared" si="480"/>
        <v>0</v>
      </c>
      <c r="R187" s="46">
        <f t="shared" si="681"/>
        <v>0</v>
      </c>
      <c r="S187" s="75">
        <f t="shared" si="482"/>
        <v>0</v>
      </c>
      <c r="T187" s="46">
        <f t="shared" si="681"/>
        <v>0</v>
      </c>
      <c r="U187" s="75">
        <f t="shared" si="484"/>
        <v>0</v>
      </c>
      <c r="V187" s="46">
        <f t="shared" si="681"/>
        <v>0</v>
      </c>
      <c r="W187" s="75">
        <f t="shared" si="486"/>
        <v>0</v>
      </c>
      <c r="X187" s="87" t="s">
        <v>384</v>
      </c>
    </row>
    <row r="188" spans="1:24">
      <c r="A188" s="11" t="s">
        <v>356</v>
      </c>
      <c r="B188" s="12" t="s">
        <v>29</v>
      </c>
      <c r="C188" s="5" t="s">
        <v>23</v>
      </c>
      <c r="D188" s="6">
        <f t="shared" ref="D188" si="682">SUM(D189:D198)</f>
        <v>0</v>
      </c>
      <c r="E188" s="6">
        <f t="shared" ref="E188" si="683">SUM(E189:E198)</f>
        <v>0</v>
      </c>
      <c r="F188" s="6">
        <f t="shared" ref="F188" si="684">SUM(F189:F198)</f>
        <v>0</v>
      </c>
      <c r="G188" s="6">
        <f t="shared" ref="G188" si="685">SUM(G189:G198)</f>
        <v>0</v>
      </c>
      <c r="H188" s="6">
        <f t="shared" ref="H188" si="686">SUM(H189:H198)</f>
        <v>0</v>
      </c>
      <c r="I188" s="6">
        <f t="shared" ref="I188" si="687">SUM(I189:I198)</f>
        <v>0</v>
      </c>
      <c r="J188" s="6">
        <f t="shared" ref="J188" si="688">SUM(J189:J198)</f>
        <v>0</v>
      </c>
      <c r="K188" s="6">
        <f t="shared" ref="K188" si="689">SUM(K189:K198)</f>
        <v>0</v>
      </c>
      <c r="L188" s="6">
        <f t="shared" ref="L188" si="690">SUM(L189:L198)</f>
        <v>0</v>
      </c>
      <c r="M188" s="6">
        <f t="shared" ref="M188" si="691">SUM(M189:M198)</f>
        <v>0</v>
      </c>
      <c r="N188" s="6">
        <f t="shared" ref="N188:V188" si="692">SUM(N189:N198)</f>
        <v>0</v>
      </c>
      <c r="O188" s="78">
        <f t="shared" si="478"/>
        <v>0</v>
      </c>
      <c r="P188" s="6">
        <f t="shared" si="692"/>
        <v>0</v>
      </c>
      <c r="Q188" s="78">
        <f t="shared" si="480"/>
        <v>0</v>
      </c>
      <c r="R188" s="6">
        <f t="shared" si="692"/>
        <v>0</v>
      </c>
      <c r="S188" s="78">
        <f t="shared" si="482"/>
        <v>0</v>
      </c>
      <c r="T188" s="6">
        <f t="shared" si="692"/>
        <v>0</v>
      </c>
      <c r="U188" s="78">
        <f t="shared" si="484"/>
        <v>0</v>
      </c>
      <c r="V188" s="6">
        <f t="shared" si="692"/>
        <v>0</v>
      </c>
      <c r="W188" s="78">
        <f t="shared" si="486"/>
        <v>0</v>
      </c>
      <c r="X188" s="92" t="s">
        <v>384</v>
      </c>
    </row>
    <row r="189" spans="1:24" ht="31.5">
      <c r="A189" s="44" t="s">
        <v>357</v>
      </c>
      <c r="B189" s="19" t="s">
        <v>99</v>
      </c>
      <c r="C189" s="16" t="s">
        <v>100</v>
      </c>
      <c r="D189" s="102">
        <f t="shared" si="475"/>
        <v>0</v>
      </c>
      <c r="E189" s="17">
        <v>0</v>
      </c>
      <c r="F189" s="17">
        <v>0</v>
      </c>
      <c r="G189" s="81">
        <v>0</v>
      </c>
      <c r="H189" s="17">
        <v>0</v>
      </c>
      <c r="I189" s="102">
        <f t="shared" si="476"/>
        <v>0</v>
      </c>
      <c r="J189" s="17">
        <v>0</v>
      </c>
      <c r="K189" s="17">
        <v>0</v>
      </c>
      <c r="L189" s="17">
        <v>0</v>
      </c>
      <c r="M189" s="17">
        <v>0</v>
      </c>
      <c r="N189" s="58">
        <f t="shared" si="477"/>
        <v>0</v>
      </c>
      <c r="O189" s="59">
        <f t="shared" si="478"/>
        <v>0</v>
      </c>
      <c r="P189" s="58">
        <f t="shared" si="479"/>
        <v>0</v>
      </c>
      <c r="Q189" s="59">
        <f t="shared" si="480"/>
        <v>0</v>
      </c>
      <c r="R189" s="58">
        <f t="shared" si="481"/>
        <v>0</v>
      </c>
      <c r="S189" s="59">
        <f t="shared" si="482"/>
        <v>0</v>
      </c>
      <c r="T189" s="58">
        <f t="shared" si="483"/>
        <v>0</v>
      </c>
      <c r="U189" s="59">
        <f t="shared" si="484"/>
        <v>0</v>
      </c>
      <c r="V189" s="58">
        <f t="shared" si="485"/>
        <v>0</v>
      </c>
      <c r="W189" s="59">
        <f t="shared" si="486"/>
        <v>0</v>
      </c>
      <c r="X189" s="90" t="s">
        <v>441</v>
      </c>
    </row>
    <row r="190" spans="1:24" ht="31.5">
      <c r="A190" s="44" t="s">
        <v>358</v>
      </c>
      <c r="B190" s="19" t="s">
        <v>101</v>
      </c>
      <c r="C190" s="16" t="s">
        <v>102</v>
      </c>
      <c r="D190" s="102">
        <f t="shared" si="475"/>
        <v>0</v>
      </c>
      <c r="E190" s="17">
        <v>0</v>
      </c>
      <c r="F190" s="17">
        <v>0</v>
      </c>
      <c r="G190" s="81">
        <v>0</v>
      </c>
      <c r="H190" s="17">
        <v>0</v>
      </c>
      <c r="I190" s="102">
        <f t="shared" si="476"/>
        <v>0</v>
      </c>
      <c r="J190" s="17">
        <v>0</v>
      </c>
      <c r="K190" s="17">
        <v>0</v>
      </c>
      <c r="L190" s="17">
        <v>0</v>
      </c>
      <c r="M190" s="17">
        <v>0</v>
      </c>
      <c r="N190" s="58">
        <f t="shared" si="477"/>
        <v>0</v>
      </c>
      <c r="O190" s="59">
        <f t="shared" si="478"/>
        <v>0</v>
      </c>
      <c r="P190" s="58">
        <f t="shared" si="479"/>
        <v>0</v>
      </c>
      <c r="Q190" s="59">
        <f t="shared" si="480"/>
        <v>0</v>
      </c>
      <c r="R190" s="58">
        <f t="shared" si="481"/>
        <v>0</v>
      </c>
      <c r="S190" s="59">
        <f t="shared" si="482"/>
        <v>0</v>
      </c>
      <c r="T190" s="58">
        <f t="shared" si="483"/>
        <v>0</v>
      </c>
      <c r="U190" s="59">
        <f t="shared" si="484"/>
        <v>0</v>
      </c>
      <c r="V190" s="58">
        <f t="shared" si="485"/>
        <v>0</v>
      </c>
      <c r="W190" s="59">
        <f t="shared" si="486"/>
        <v>0</v>
      </c>
      <c r="X190" s="93" t="s">
        <v>443</v>
      </c>
    </row>
    <row r="191" spans="1:24">
      <c r="A191" s="44" t="s">
        <v>359</v>
      </c>
      <c r="B191" s="19" t="s">
        <v>103</v>
      </c>
      <c r="C191" s="16" t="s">
        <v>104</v>
      </c>
      <c r="D191" s="102">
        <f t="shared" si="475"/>
        <v>0</v>
      </c>
      <c r="E191" s="17">
        <v>0</v>
      </c>
      <c r="F191" s="17">
        <v>0</v>
      </c>
      <c r="G191" s="81">
        <v>0</v>
      </c>
      <c r="H191" s="17">
        <v>0</v>
      </c>
      <c r="I191" s="102">
        <f t="shared" si="476"/>
        <v>0</v>
      </c>
      <c r="J191" s="17">
        <v>0</v>
      </c>
      <c r="K191" s="17">
        <v>0</v>
      </c>
      <c r="L191" s="17">
        <v>0</v>
      </c>
      <c r="M191" s="17">
        <v>0</v>
      </c>
      <c r="N191" s="58">
        <f t="shared" si="477"/>
        <v>0</v>
      </c>
      <c r="O191" s="59">
        <f t="shared" si="478"/>
        <v>0</v>
      </c>
      <c r="P191" s="58">
        <f t="shared" si="479"/>
        <v>0</v>
      </c>
      <c r="Q191" s="59">
        <f t="shared" si="480"/>
        <v>0</v>
      </c>
      <c r="R191" s="58">
        <f t="shared" si="481"/>
        <v>0</v>
      </c>
      <c r="S191" s="59">
        <f t="shared" si="482"/>
        <v>0</v>
      </c>
      <c r="T191" s="58">
        <f t="shared" si="483"/>
        <v>0</v>
      </c>
      <c r="U191" s="59">
        <f t="shared" si="484"/>
        <v>0</v>
      </c>
      <c r="V191" s="58">
        <f t="shared" si="485"/>
        <v>0</v>
      </c>
      <c r="W191" s="59">
        <f t="shared" si="486"/>
        <v>0</v>
      </c>
      <c r="X191" s="90" t="s">
        <v>441</v>
      </c>
    </row>
    <row r="192" spans="1:24" ht="31.5">
      <c r="A192" s="44" t="s">
        <v>360</v>
      </c>
      <c r="B192" s="19" t="s">
        <v>105</v>
      </c>
      <c r="C192" s="16" t="s">
        <v>106</v>
      </c>
      <c r="D192" s="102">
        <f t="shared" si="475"/>
        <v>0</v>
      </c>
      <c r="E192" s="17">
        <v>0</v>
      </c>
      <c r="F192" s="17">
        <v>0</v>
      </c>
      <c r="G192" s="81">
        <v>0</v>
      </c>
      <c r="H192" s="17">
        <v>0</v>
      </c>
      <c r="I192" s="102">
        <f t="shared" si="476"/>
        <v>0</v>
      </c>
      <c r="J192" s="17">
        <v>0</v>
      </c>
      <c r="K192" s="17">
        <v>0</v>
      </c>
      <c r="L192" s="17">
        <v>0</v>
      </c>
      <c r="M192" s="17">
        <v>0</v>
      </c>
      <c r="N192" s="58">
        <f t="shared" si="477"/>
        <v>0</v>
      </c>
      <c r="O192" s="59">
        <f t="shared" si="478"/>
        <v>0</v>
      </c>
      <c r="P192" s="58">
        <f t="shared" si="479"/>
        <v>0</v>
      </c>
      <c r="Q192" s="59">
        <f t="shared" si="480"/>
        <v>0</v>
      </c>
      <c r="R192" s="58">
        <f t="shared" si="481"/>
        <v>0</v>
      </c>
      <c r="S192" s="59">
        <f t="shared" si="482"/>
        <v>0</v>
      </c>
      <c r="T192" s="58">
        <f t="shared" si="483"/>
        <v>0</v>
      </c>
      <c r="U192" s="59">
        <f t="shared" si="484"/>
        <v>0</v>
      </c>
      <c r="V192" s="58">
        <f t="shared" si="485"/>
        <v>0</v>
      </c>
      <c r="W192" s="59">
        <f t="shared" si="486"/>
        <v>0</v>
      </c>
      <c r="X192" s="93" t="s">
        <v>443</v>
      </c>
    </row>
    <row r="193" spans="1:24" ht="31.5">
      <c r="A193" s="44" t="s">
        <v>361</v>
      </c>
      <c r="B193" s="19" t="s">
        <v>107</v>
      </c>
      <c r="C193" s="16" t="s">
        <v>108</v>
      </c>
      <c r="D193" s="102">
        <f t="shared" si="475"/>
        <v>0</v>
      </c>
      <c r="E193" s="17">
        <v>0</v>
      </c>
      <c r="F193" s="17">
        <v>0</v>
      </c>
      <c r="G193" s="17">
        <v>0</v>
      </c>
      <c r="H193" s="17">
        <v>0</v>
      </c>
      <c r="I193" s="102">
        <f t="shared" si="476"/>
        <v>0</v>
      </c>
      <c r="J193" s="17">
        <v>0</v>
      </c>
      <c r="K193" s="17">
        <v>0</v>
      </c>
      <c r="L193" s="17">
        <v>0</v>
      </c>
      <c r="M193" s="17">
        <v>0</v>
      </c>
      <c r="N193" s="58">
        <f t="shared" si="477"/>
        <v>0</v>
      </c>
      <c r="O193" s="59">
        <f t="shared" si="478"/>
        <v>0</v>
      </c>
      <c r="P193" s="58">
        <f t="shared" si="479"/>
        <v>0</v>
      </c>
      <c r="Q193" s="59">
        <f t="shared" si="480"/>
        <v>0</v>
      </c>
      <c r="R193" s="58">
        <f t="shared" si="481"/>
        <v>0</v>
      </c>
      <c r="S193" s="59">
        <f t="shared" si="482"/>
        <v>0</v>
      </c>
      <c r="T193" s="58">
        <f t="shared" si="483"/>
        <v>0</v>
      </c>
      <c r="U193" s="59">
        <f t="shared" si="484"/>
        <v>0</v>
      </c>
      <c r="V193" s="58">
        <f t="shared" si="485"/>
        <v>0</v>
      </c>
      <c r="W193" s="59">
        <f t="shared" si="486"/>
        <v>0</v>
      </c>
      <c r="X193" s="90" t="s">
        <v>440</v>
      </c>
    </row>
    <row r="194" spans="1:24" ht="47.25">
      <c r="A194" s="44" t="s">
        <v>362</v>
      </c>
      <c r="B194" s="19" t="s">
        <v>109</v>
      </c>
      <c r="C194" s="16" t="s">
        <v>110</v>
      </c>
      <c r="D194" s="102">
        <f t="shared" si="475"/>
        <v>0</v>
      </c>
      <c r="E194" s="17">
        <v>0</v>
      </c>
      <c r="F194" s="17">
        <v>0</v>
      </c>
      <c r="G194" s="81">
        <v>0</v>
      </c>
      <c r="H194" s="17">
        <v>0</v>
      </c>
      <c r="I194" s="102">
        <f t="shared" si="476"/>
        <v>0</v>
      </c>
      <c r="J194" s="17">
        <v>0</v>
      </c>
      <c r="K194" s="17">
        <v>0</v>
      </c>
      <c r="L194" s="17">
        <v>0</v>
      </c>
      <c r="M194" s="17">
        <v>0</v>
      </c>
      <c r="N194" s="58">
        <f t="shared" si="477"/>
        <v>0</v>
      </c>
      <c r="O194" s="59">
        <f t="shared" si="478"/>
        <v>0</v>
      </c>
      <c r="P194" s="58">
        <f t="shared" si="479"/>
        <v>0</v>
      </c>
      <c r="Q194" s="59">
        <f t="shared" si="480"/>
        <v>0</v>
      </c>
      <c r="R194" s="58">
        <f t="shared" si="481"/>
        <v>0</v>
      </c>
      <c r="S194" s="59">
        <f t="shared" si="482"/>
        <v>0</v>
      </c>
      <c r="T194" s="58">
        <f t="shared" si="483"/>
        <v>0</v>
      </c>
      <c r="U194" s="59">
        <f t="shared" si="484"/>
        <v>0</v>
      </c>
      <c r="V194" s="58">
        <f t="shared" si="485"/>
        <v>0</v>
      </c>
      <c r="W194" s="59">
        <f t="shared" si="486"/>
        <v>0</v>
      </c>
      <c r="X194" s="93" t="s">
        <v>443</v>
      </c>
    </row>
    <row r="195" spans="1:24">
      <c r="A195" s="44" t="s">
        <v>363</v>
      </c>
      <c r="B195" s="19" t="s">
        <v>111</v>
      </c>
      <c r="C195" s="16" t="s">
        <v>112</v>
      </c>
      <c r="D195" s="102">
        <f t="shared" si="475"/>
        <v>0</v>
      </c>
      <c r="E195" s="17">
        <v>0</v>
      </c>
      <c r="F195" s="17">
        <v>0</v>
      </c>
      <c r="G195" s="17">
        <v>0</v>
      </c>
      <c r="H195" s="17">
        <v>0</v>
      </c>
      <c r="I195" s="102">
        <f t="shared" si="476"/>
        <v>0</v>
      </c>
      <c r="J195" s="17">
        <v>0</v>
      </c>
      <c r="K195" s="17">
        <v>0</v>
      </c>
      <c r="L195" s="17">
        <v>0</v>
      </c>
      <c r="M195" s="17">
        <v>0</v>
      </c>
      <c r="N195" s="58">
        <f t="shared" si="477"/>
        <v>0</v>
      </c>
      <c r="O195" s="59">
        <f t="shared" si="478"/>
        <v>0</v>
      </c>
      <c r="P195" s="58">
        <f t="shared" si="479"/>
        <v>0</v>
      </c>
      <c r="Q195" s="59">
        <f t="shared" si="480"/>
        <v>0</v>
      </c>
      <c r="R195" s="58">
        <f t="shared" si="481"/>
        <v>0</v>
      </c>
      <c r="S195" s="59">
        <f t="shared" si="482"/>
        <v>0</v>
      </c>
      <c r="T195" s="58">
        <f t="shared" si="483"/>
        <v>0</v>
      </c>
      <c r="U195" s="59">
        <f t="shared" si="484"/>
        <v>0</v>
      </c>
      <c r="V195" s="58">
        <f t="shared" si="485"/>
        <v>0</v>
      </c>
      <c r="W195" s="59">
        <f t="shared" si="486"/>
        <v>0</v>
      </c>
      <c r="X195" s="90" t="s">
        <v>440</v>
      </c>
    </row>
    <row r="196" spans="1:24" ht="31.5">
      <c r="A196" s="44" t="s">
        <v>364</v>
      </c>
      <c r="B196" s="19" t="s">
        <v>113</v>
      </c>
      <c r="C196" s="16" t="s">
        <v>114</v>
      </c>
      <c r="D196" s="102">
        <f t="shared" si="475"/>
        <v>0</v>
      </c>
      <c r="E196" s="17">
        <v>0</v>
      </c>
      <c r="F196" s="17">
        <v>0</v>
      </c>
      <c r="G196" s="81">
        <v>0</v>
      </c>
      <c r="H196" s="17">
        <v>0</v>
      </c>
      <c r="I196" s="102">
        <f t="shared" si="476"/>
        <v>0</v>
      </c>
      <c r="J196" s="17">
        <v>0</v>
      </c>
      <c r="K196" s="17">
        <v>0</v>
      </c>
      <c r="L196" s="17">
        <v>0</v>
      </c>
      <c r="M196" s="17">
        <v>0</v>
      </c>
      <c r="N196" s="58">
        <f t="shared" si="477"/>
        <v>0</v>
      </c>
      <c r="O196" s="59">
        <f t="shared" si="478"/>
        <v>0</v>
      </c>
      <c r="P196" s="58">
        <f t="shared" si="479"/>
        <v>0</v>
      </c>
      <c r="Q196" s="59">
        <f t="shared" si="480"/>
        <v>0</v>
      </c>
      <c r="R196" s="58">
        <f t="shared" si="481"/>
        <v>0</v>
      </c>
      <c r="S196" s="59">
        <f t="shared" si="482"/>
        <v>0</v>
      </c>
      <c r="T196" s="58">
        <f t="shared" si="483"/>
        <v>0</v>
      </c>
      <c r="U196" s="59">
        <f t="shared" si="484"/>
        <v>0</v>
      </c>
      <c r="V196" s="58">
        <f t="shared" si="485"/>
        <v>0</v>
      </c>
      <c r="W196" s="59">
        <f t="shared" si="486"/>
        <v>0</v>
      </c>
      <c r="X196" s="93" t="s">
        <v>443</v>
      </c>
    </row>
    <row r="197" spans="1:24">
      <c r="A197" s="44" t="s">
        <v>365</v>
      </c>
      <c r="B197" s="15" t="s">
        <v>115</v>
      </c>
      <c r="C197" s="17" t="s">
        <v>116</v>
      </c>
      <c r="D197" s="102">
        <f t="shared" ref="D197" si="693">E197+F197+G197+H197</f>
        <v>0</v>
      </c>
      <c r="E197" s="17">
        <v>0</v>
      </c>
      <c r="F197" s="17">
        <v>0</v>
      </c>
      <c r="G197" s="81">
        <v>0</v>
      </c>
      <c r="H197" s="17">
        <v>0</v>
      </c>
      <c r="I197" s="102">
        <f t="shared" ref="I197" si="694">J197+K197+L197+M197</f>
        <v>0</v>
      </c>
      <c r="J197" s="17">
        <v>0</v>
      </c>
      <c r="K197" s="17">
        <v>0</v>
      </c>
      <c r="L197" s="17">
        <v>0</v>
      </c>
      <c r="M197" s="17">
        <v>0</v>
      </c>
      <c r="N197" s="58">
        <f t="shared" ref="N197" si="695">I197-D197</f>
        <v>0</v>
      </c>
      <c r="O197" s="59">
        <f t="shared" ref="O197" si="696">IF(I197&gt;0,(IF((SUM(D197)=0), 1,(I197/SUM(D197)-1))),(IF((SUM(D197)=0), 0,(I197/SUM(D197)-1))))</f>
        <v>0</v>
      </c>
      <c r="P197" s="58">
        <f t="shared" ref="P197" si="697">J197-E197</f>
        <v>0</v>
      </c>
      <c r="Q197" s="59">
        <f t="shared" ref="Q197" si="698">IF(J197&gt;0,(IF((SUM(E197)=0), 1,(J197/SUM(I197)-1))),(IF((SUM(E197)=0), 0,(J197/SUM(E197)-1))))</f>
        <v>0</v>
      </c>
      <c r="R197" s="58">
        <f t="shared" ref="R197" si="699">K197-F197</f>
        <v>0</v>
      </c>
      <c r="S197" s="59">
        <f t="shared" ref="S197" si="700">IF(K197&gt;0,(IF((SUM(F197)=0), 1,(K197/SUM(F197)-1))),(IF((SUM(F197)=0), 0,(K197/SUM(F197)-1))))</f>
        <v>0</v>
      </c>
      <c r="T197" s="58">
        <f t="shared" ref="T197" si="701">L197-G197</f>
        <v>0</v>
      </c>
      <c r="U197" s="59">
        <f t="shared" ref="U197" si="702">IF(L197&gt;0,(IF((SUM(G197)=0), 1,(L197/SUM(G197)-1))),(IF((SUM(G197)=0), 0,(L197/SUM(G197)-1))))</f>
        <v>0</v>
      </c>
      <c r="V197" s="58">
        <f t="shared" ref="V197" si="703">M197-H197</f>
        <v>0</v>
      </c>
      <c r="W197" s="59">
        <f t="shared" ref="W197" si="704">IF(M197&gt;0,(IF((SUM(H197)=0), 1,(M197/SUM(H197)-1))),(IF((SUM(H197)=0), 0,(M197/SUM(H197)-1))))</f>
        <v>0</v>
      </c>
      <c r="X197" s="93" t="s">
        <v>443</v>
      </c>
    </row>
    <row r="198" spans="1:24" ht="61.15" customHeight="1">
      <c r="A198" s="44" t="s">
        <v>435</v>
      </c>
      <c r="B198" s="15" t="s">
        <v>436</v>
      </c>
      <c r="C198" s="17" t="s">
        <v>437</v>
      </c>
      <c r="D198" s="102">
        <f t="shared" si="475"/>
        <v>0</v>
      </c>
      <c r="E198" s="17">
        <v>0</v>
      </c>
      <c r="F198" s="17">
        <v>0</v>
      </c>
      <c r="G198" s="140">
        <v>0</v>
      </c>
      <c r="H198" s="17">
        <v>0</v>
      </c>
      <c r="I198" s="102">
        <f t="shared" si="476"/>
        <v>0</v>
      </c>
      <c r="J198" s="17">
        <v>0</v>
      </c>
      <c r="K198" s="17">
        <v>0</v>
      </c>
      <c r="L198" s="17">
        <v>0</v>
      </c>
      <c r="M198" s="17">
        <v>0</v>
      </c>
      <c r="N198" s="58">
        <f t="shared" si="477"/>
        <v>0</v>
      </c>
      <c r="O198" s="59">
        <f t="shared" si="478"/>
        <v>0</v>
      </c>
      <c r="P198" s="58">
        <f t="shared" si="479"/>
        <v>0</v>
      </c>
      <c r="Q198" s="59">
        <f t="shared" si="480"/>
        <v>0</v>
      </c>
      <c r="R198" s="58">
        <f t="shared" si="481"/>
        <v>0</v>
      </c>
      <c r="S198" s="59">
        <f t="shared" si="482"/>
        <v>0</v>
      </c>
      <c r="T198" s="58">
        <f t="shared" si="483"/>
        <v>0</v>
      </c>
      <c r="U198" s="59">
        <f t="shared" si="484"/>
        <v>0</v>
      </c>
      <c r="V198" s="58">
        <f t="shared" si="485"/>
        <v>0</v>
      </c>
      <c r="W198" s="59">
        <f t="shared" si="486"/>
        <v>0</v>
      </c>
      <c r="X198" s="93"/>
    </row>
    <row r="199" spans="1:24" ht="31.5">
      <c r="A199" s="20" t="s">
        <v>366</v>
      </c>
      <c r="B199" s="23" t="s">
        <v>65</v>
      </c>
      <c r="C199" s="22" t="s">
        <v>23</v>
      </c>
      <c r="D199" s="7">
        <f t="shared" ref="D199" si="705">SUM(D200:D203)</f>
        <v>0</v>
      </c>
      <c r="E199" s="7">
        <f t="shared" ref="E199" si="706">SUM(E200:E203)</f>
        <v>0</v>
      </c>
      <c r="F199" s="7">
        <f t="shared" ref="F199" si="707">SUM(F200:F203)</f>
        <v>0</v>
      </c>
      <c r="G199" s="7">
        <f t="shared" ref="G199" si="708">SUM(G200:G203)</f>
        <v>0</v>
      </c>
      <c r="H199" s="7">
        <f t="shared" ref="H199" si="709">SUM(H200:H203)</f>
        <v>0</v>
      </c>
      <c r="I199" s="7">
        <f t="shared" ref="I199" si="710">SUM(I200:I203)</f>
        <v>0</v>
      </c>
      <c r="J199" s="7">
        <f t="shared" ref="J199" si="711">SUM(J200:J203)</f>
        <v>0</v>
      </c>
      <c r="K199" s="7">
        <f t="shared" ref="K199" si="712">SUM(K200:K203)</f>
        <v>0</v>
      </c>
      <c r="L199" s="7">
        <f t="shared" ref="L199" si="713">SUM(L200:L203)</f>
        <v>0</v>
      </c>
      <c r="M199" s="7">
        <f t="shared" ref="M199" si="714">SUM(M200:M203)</f>
        <v>0</v>
      </c>
      <c r="N199" s="7">
        <f t="shared" ref="N199:V199" si="715">SUM(N200:N203)</f>
        <v>0</v>
      </c>
      <c r="O199" s="74">
        <f t="shared" si="478"/>
        <v>0</v>
      </c>
      <c r="P199" s="7">
        <f t="shared" si="715"/>
        <v>0</v>
      </c>
      <c r="Q199" s="74">
        <f t="shared" si="480"/>
        <v>0</v>
      </c>
      <c r="R199" s="7">
        <f t="shared" si="715"/>
        <v>0</v>
      </c>
      <c r="S199" s="74">
        <f t="shared" si="482"/>
        <v>0</v>
      </c>
      <c r="T199" s="7">
        <f t="shared" si="715"/>
        <v>0</v>
      </c>
      <c r="U199" s="74">
        <f t="shared" si="484"/>
        <v>0</v>
      </c>
      <c r="V199" s="7">
        <f t="shared" si="715"/>
        <v>0</v>
      </c>
      <c r="W199" s="74">
        <f t="shared" si="486"/>
        <v>0</v>
      </c>
      <c r="X199" s="84" t="s">
        <v>384</v>
      </c>
    </row>
    <row r="200" spans="1:24" ht="47.25">
      <c r="A200" s="44" t="s">
        <v>367</v>
      </c>
      <c r="B200" s="19" t="s">
        <v>117</v>
      </c>
      <c r="C200" s="16" t="s">
        <v>118</v>
      </c>
      <c r="D200" s="102">
        <f t="shared" si="475"/>
        <v>0</v>
      </c>
      <c r="E200" s="17">
        <v>0</v>
      </c>
      <c r="F200" s="17">
        <v>0</v>
      </c>
      <c r="G200" s="81">
        <v>0</v>
      </c>
      <c r="H200" s="17">
        <v>0</v>
      </c>
      <c r="I200" s="102">
        <f t="shared" si="476"/>
        <v>0</v>
      </c>
      <c r="J200" s="17">
        <v>0</v>
      </c>
      <c r="K200" s="17">
        <v>0</v>
      </c>
      <c r="L200" s="17">
        <v>0</v>
      </c>
      <c r="M200" s="17">
        <v>0</v>
      </c>
      <c r="N200" s="58">
        <f t="shared" si="477"/>
        <v>0</v>
      </c>
      <c r="O200" s="59">
        <f t="shared" si="478"/>
        <v>0</v>
      </c>
      <c r="P200" s="58">
        <f t="shared" si="479"/>
        <v>0</v>
      </c>
      <c r="Q200" s="59">
        <f t="shared" si="480"/>
        <v>0</v>
      </c>
      <c r="R200" s="58">
        <f t="shared" si="481"/>
        <v>0</v>
      </c>
      <c r="S200" s="59">
        <f t="shared" si="482"/>
        <v>0</v>
      </c>
      <c r="T200" s="58">
        <f t="shared" si="483"/>
        <v>0</v>
      </c>
      <c r="U200" s="59">
        <f t="shared" si="484"/>
        <v>0</v>
      </c>
      <c r="V200" s="58">
        <f t="shared" si="485"/>
        <v>0</v>
      </c>
      <c r="W200" s="59">
        <f t="shared" si="486"/>
        <v>0</v>
      </c>
      <c r="X200" s="90" t="s">
        <v>441</v>
      </c>
    </row>
    <row r="201" spans="1:24">
      <c r="A201" s="44" t="s">
        <v>368</v>
      </c>
      <c r="B201" s="19" t="s">
        <v>119</v>
      </c>
      <c r="C201" s="16" t="s">
        <v>120</v>
      </c>
      <c r="D201" s="102">
        <f t="shared" si="475"/>
        <v>0</v>
      </c>
      <c r="E201" s="17">
        <v>0</v>
      </c>
      <c r="F201" s="17">
        <v>0</v>
      </c>
      <c r="G201" s="81">
        <v>0</v>
      </c>
      <c r="H201" s="17">
        <v>0</v>
      </c>
      <c r="I201" s="102">
        <f t="shared" si="476"/>
        <v>0</v>
      </c>
      <c r="J201" s="17">
        <v>0</v>
      </c>
      <c r="K201" s="17">
        <v>0</v>
      </c>
      <c r="L201" s="17">
        <v>0</v>
      </c>
      <c r="M201" s="17">
        <v>0</v>
      </c>
      <c r="N201" s="58">
        <f t="shared" si="477"/>
        <v>0</v>
      </c>
      <c r="O201" s="59">
        <f t="shared" si="478"/>
        <v>0</v>
      </c>
      <c r="P201" s="58">
        <f t="shared" si="479"/>
        <v>0</v>
      </c>
      <c r="Q201" s="59">
        <f t="shared" si="480"/>
        <v>0</v>
      </c>
      <c r="R201" s="58">
        <f t="shared" si="481"/>
        <v>0</v>
      </c>
      <c r="S201" s="59">
        <f t="shared" si="482"/>
        <v>0</v>
      </c>
      <c r="T201" s="58">
        <f t="shared" si="483"/>
        <v>0</v>
      </c>
      <c r="U201" s="59">
        <f t="shared" si="484"/>
        <v>0</v>
      </c>
      <c r="V201" s="58">
        <f t="shared" si="485"/>
        <v>0</v>
      </c>
      <c r="W201" s="59">
        <f t="shared" si="486"/>
        <v>0</v>
      </c>
      <c r="X201" s="90" t="s">
        <v>441</v>
      </c>
    </row>
    <row r="202" spans="1:24" ht="63">
      <c r="A202" s="44" t="s">
        <v>369</v>
      </c>
      <c r="B202" s="19" t="s">
        <v>121</v>
      </c>
      <c r="C202" s="16" t="s">
        <v>122</v>
      </c>
      <c r="D202" s="102">
        <f t="shared" si="475"/>
        <v>0</v>
      </c>
      <c r="E202" s="17">
        <v>0</v>
      </c>
      <c r="F202" s="17">
        <v>0</v>
      </c>
      <c r="G202" s="81">
        <v>0</v>
      </c>
      <c r="H202" s="17">
        <v>0</v>
      </c>
      <c r="I202" s="102">
        <f t="shared" si="476"/>
        <v>0</v>
      </c>
      <c r="J202" s="17">
        <v>0</v>
      </c>
      <c r="K202" s="17">
        <v>0</v>
      </c>
      <c r="L202" s="17">
        <v>0</v>
      </c>
      <c r="M202" s="17">
        <v>0</v>
      </c>
      <c r="N202" s="58">
        <f t="shared" si="477"/>
        <v>0</v>
      </c>
      <c r="O202" s="59">
        <f t="shared" si="478"/>
        <v>0</v>
      </c>
      <c r="P202" s="58">
        <f t="shared" si="479"/>
        <v>0</v>
      </c>
      <c r="Q202" s="59">
        <f t="shared" si="480"/>
        <v>0</v>
      </c>
      <c r="R202" s="58">
        <f t="shared" si="481"/>
        <v>0</v>
      </c>
      <c r="S202" s="59">
        <f t="shared" si="482"/>
        <v>0</v>
      </c>
      <c r="T202" s="58">
        <f t="shared" si="483"/>
        <v>0</v>
      </c>
      <c r="U202" s="59">
        <f t="shared" si="484"/>
        <v>0</v>
      </c>
      <c r="V202" s="58">
        <f t="shared" si="485"/>
        <v>0</v>
      </c>
      <c r="W202" s="59">
        <f t="shared" si="486"/>
        <v>0</v>
      </c>
      <c r="X202" s="90" t="s">
        <v>441</v>
      </c>
    </row>
    <row r="203" spans="1:24" ht="31.5" customHeight="1">
      <c r="A203" s="44" t="s">
        <v>370</v>
      </c>
      <c r="B203" s="19" t="s">
        <v>123</v>
      </c>
      <c r="C203" s="16" t="s">
        <v>124</v>
      </c>
      <c r="D203" s="102">
        <f t="shared" si="475"/>
        <v>0</v>
      </c>
      <c r="E203" s="17">
        <v>0</v>
      </c>
      <c r="F203" s="17">
        <v>0</v>
      </c>
      <c r="G203" s="81">
        <v>0</v>
      </c>
      <c r="H203" s="17">
        <v>0</v>
      </c>
      <c r="I203" s="102">
        <f t="shared" si="476"/>
        <v>0</v>
      </c>
      <c r="J203" s="17">
        <v>0</v>
      </c>
      <c r="K203" s="17">
        <v>0</v>
      </c>
      <c r="L203" s="17">
        <v>0</v>
      </c>
      <c r="M203" s="17">
        <v>0</v>
      </c>
      <c r="N203" s="58">
        <f t="shared" si="477"/>
        <v>0</v>
      </c>
      <c r="O203" s="59">
        <f t="shared" si="478"/>
        <v>0</v>
      </c>
      <c r="P203" s="58">
        <f t="shared" si="479"/>
        <v>0</v>
      </c>
      <c r="Q203" s="59">
        <f t="shared" si="480"/>
        <v>0</v>
      </c>
      <c r="R203" s="58">
        <f t="shared" si="481"/>
        <v>0</v>
      </c>
      <c r="S203" s="59">
        <f t="shared" si="482"/>
        <v>0</v>
      </c>
      <c r="T203" s="58">
        <f t="shared" si="483"/>
        <v>0</v>
      </c>
      <c r="U203" s="59">
        <f t="shared" si="484"/>
        <v>0</v>
      </c>
      <c r="V203" s="58">
        <f t="shared" si="485"/>
        <v>0</v>
      </c>
      <c r="W203" s="59">
        <f t="shared" si="486"/>
        <v>0</v>
      </c>
      <c r="X203" s="90" t="s">
        <v>441</v>
      </c>
    </row>
    <row r="204" spans="1:24">
      <c r="A204" s="31" t="s">
        <v>371</v>
      </c>
      <c r="B204" s="32" t="s">
        <v>125</v>
      </c>
      <c r="C204" s="33" t="s">
        <v>23</v>
      </c>
      <c r="D204" s="46">
        <f t="shared" ref="D204" si="716">SUM(D205,D211)</f>
        <v>0</v>
      </c>
      <c r="E204" s="46">
        <f t="shared" ref="E204" si="717">SUM(E205,E211)</f>
        <v>0</v>
      </c>
      <c r="F204" s="46">
        <f t="shared" ref="F204" si="718">SUM(F205,F211)</f>
        <v>0</v>
      </c>
      <c r="G204" s="46">
        <f t="shared" ref="G204" si="719">G205+G211</f>
        <v>0</v>
      </c>
      <c r="H204" s="46">
        <f t="shared" ref="H204" si="720">SUM(H205,H211)</f>
        <v>0</v>
      </c>
      <c r="I204" s="46">
        <f t="shared" ref="I204" si="721">SUM(I205,I211)</f>
        <v>0</v>
      </c>
      <c r="J204" s="46">
        <f t="shared" ref="J204" si="722">SUM(J205,J211)</f>
        <v>0</v>
      </c>
      <c r="K204" s="46">
        <f t="shared" ref="K204" si="723">SUM(K205,K211)</f>
        <v>0</v>
      </c>
      <c r="L204" s="46">
        <f t="shared" ref="L204" si="724">SUM(L205,L211)</f>
        <v>0</v>
      </c>
      <c r="M204" s="46">
        <f t="shared" ref="M204" si="725">SUM(M205,M211)</f>
        <v>0</v>
      </c>
      <c r="N204" s="46">
        <f t="shared" ref="N204:V204" si="726">SUM(N205,N211)</f>
        <v>0</v>
      </c>
      <c r="O204" s="75">
        <f t="shared" si="478"/>
        <v>0</v>
      </c>
      <c r="P204" s="46">
        <f t="shared" si="726"/>
        <v>0</v>
      </c>
      <c r="Q204" s="75">
        <f t="shared" si="480"/>
        <v>0</v>
      </c>
      <c r="R204" s="46">
        <f t="shared" si="726"/>
        <v>0</v>
      </c>
      <c r="S204" s="75">
        <f t="shared" si="482"/>
        <v>0</v>
      </c>
      <c r="T204" s="46">
        <f t="shared" si="726"/>
        <v>0</v>
      </c>
      <c r="U204" s="98">
        <f t="shared" si="484"/>
        <v>0</v>
      </c>
      <c r="V204" s="46">
        <f t="shared" si="726"/>
        <v>0</v>
      </c>
      <c r="W204" s="75">
        <f t="shared" si="486"/>
        <v>0</v>
      </c>
      <c r="X204" s="87" t="s">
        <v>384</v>
      </c>
    </row>
    <row r="205" spans="1:24">
      <c r="A205" s="18" t="s">
        <v>372</v>
      </c>
      <c r="B205" s="12" t="s">
        <v>29</v>
      </c>
      <c r="C205" s="5" t="s">
        <v>23</v>
      </c>
      <c r="D205" s="6">
        <f t="shared" ref="D205" si="727">SUM(D206:D210)</f>
        <v>0</v>
      </c>
      <c r="E205" s="6">
        <f t="shared" ref="E205" si="728">SUM(E206:E210)</f>
        <v>0</v>
      </c>
      <c r="F205" s="6">
        <f t="shared" ref="F205" si="729">SUM(F206:F210)</f>
        <v>0</v>
      </c>
      <c r="G205" s="6">
        <f t="shared" ref="G205" si="730">SUM(G206:G210)</f>
        <v>0</v>
      </c>
      <c r="H205" s="6">
        <f t="shared" ref="H205" si="731">SUM(H206:H210)</f>
        <v>0</v>
      </c>
      <c r="I205" s="6">
        <f t="shared" ref="I205" si="732">SUM(I206:I210)</f>
        <v>0</v>
      </c>
      <c r="J205" s="6">
        <f t="shared" ref="J205" si="733">SUM(J206:J210)</f>
        <v>0</v>
      </c>
      <c r="K205" s="6">
        <f t="shared" ref="K205" si="734">SUM(K206:K210)</f>
        <v>0</v>
      </c>
      <c r="L205" s="6">
        <f t="shared" ref="L205" si="735">SUM(L206:L210)</f>
        <v>0</v>
      </c>
      <c r="M205" s="6">
        <f t="shared" ref="M205" si="736">SUM(M206:M210)</f>
        <v>0</v>
      </c>
      <c r="N205" s="6">
        <f t="shared" ref="N205:V205" si="737">SUM(N206:N210)</f>
        <v>0</v>
      </c>
      <c r="O205" s="78">
        <f t="shared" si="478"/>
        <v>0</v>
      </c>
      <c r="P205" s="6">
        <f t="shared" si="737"/>
        <v>0</v>
      </c>
      <c r="Q205" s="78">
        <f t="shared" si="480"/>
        <v>0</v>
      </c>
      <c r="R205" s="6">
        <f t="shared" si="737"/>
        <v>0</v>
      </c>
      <c r="S205" s="78">
        <f t="shared" si="482"/>
        <v>0</v>
      </c>
      <c r="T205" s="6">
        <f t="shared" si="737"/>
        <v>0</v>
      </c>
      <c r="U205" s="78">
        <f t="shared" si="484"/>
        <v>0</v>
      </c>
      <c r="V205" s="6">
        <f t="shared" si="737"/>
        <v>0</v>
      </c>
      <c r="W205" s="78">
        <f t="shared" si="486"/>
        <v>0</v>
      </c>
      <c r="X205" s="92" t="s">
        <v>384</v>
      </c>
    </row>
    <row r="206" spans="1:24">
      <c r="A206" s="14" t="s">
        <v>373</v>
      </c>
      <c r="B206" s="19" t="s">
        <v>126</v>
      </c>
      <c r="C206" s="16" t="s">
        <v>127</v>
      </c>
      <c r="D206" s="102">
        <f t="shared" si="475"/>
        <v>0</v>
      </c>
      <c r="E206" s="17">
        <v>0</v>
      </c>
      <c r="F206" s="17">
        <v>0</v>
      </c>
      <c r="G206" s="81">
        <v>0</v>
      </c>
      <c r="H206" s="17">
        <v>0</v>
      </c>
      <c r="I206" s="102">
        <f t="shared" si="476"/>
        <v>0</v>
      </c>
      <c r="J206" s="17">
        <v>0</v>
      </c>
      <c r="K206" s="17">
        <v>0</v>
      </c>
      <c r="L206" s="17">
        <v>0</v>
      </c>
      <c r="M206" s="17">
        <v>0</v>
      </c>
      <c r="N206" s="58">
        <f t="shared" si="477"/>
        <v>0</v>
      </c>
      <c r="O206" s="59">
        <f t="shared" si="478"/>
        <v>0</v>
      </c>
      <c r="P206" s="58">
        <f t="shared" si="479"/>
        <v>0</v>
      </c>
      <c r="Q206" s="59">
        <f t="shared" si="480"/>
        <v>0</v>
      </c>
      <c r="R206" s="58">
        <f t="shared" si="481"/>
        <v>0</v>
      </c>
      <c r="S206" s="59">
        <f t="shared" si="482"/>
        <v>0</v>
      </c>
      <c r="T206" s="58">
        <f t="shared" si="483"/>
        <v>0</v>
      </c>
      <c r="U206" s="59">
        <f t="shared" si="484"/>
        <v>0</v>
      </c>
      <c r="V206" s="58">
        <f t="shared" si="485"/>
        <v>0</v>
      </c>
      <c r="W206" s="59">
        <f t="shared" si="486"/>
        <v>0</v>
      </c>
      <c r="X206" s="90" t="s">
        <v>441</v>
      </c>
    </row>
    <row r="207" spans="1:24" ht="15.75" customHeight="1">
      <c r="A207" s="14" t="s">
        <v>374</v>
      </c>
      <c r="B207" s="19" t="s">
        <v>128</v>
      </c>
      <c r="C207" s="16" t="s">
        <v>129</v>
      </c>
      <c r="D207" s="102">
        <f t="shared" si="475"/>
        <v>0</v>
      </c>
      <c r="E207" s="17">
        <v>0</v>
      </c>
      <c r="F207" s="17">
        <v>0</v>
      </c>
      <c r="G207" s="81">
        <v>0</v>
      </c>
      <c r="H207" s="17">
        <v>0</v>
      </c>
      <c r="I207" s="102">
        <f t="shared" si="476"/>
        <v>0</v>
      </c>
      <c r="J207" s="17">
        <v>0</v>
      </c>
      <c r="K207" s="17">
        <v>0</v>
      </c>
      <c r="L207" s="17">
        <v>0</v>
      </c>
      <c r="M207" s="17">
        <v>0</v>
      </c>
      <c r="N207" s="58">
        <f t="shared" si="477"/>
        <v>0</v>
      </c>
      <c r="O207" s="59">
        <f t="shared" si="478"/>
        <v>0</v>
      </c>
      <c r="P207" s="58">
        <f t="shared" si="479"/>
        <v>0</v>
      </c>
      <c r="Q207" s="59">
        <f t="shared" si="480"/>
        <v>0</v>
      </c>
      <c r="R207" s="58">
        <f t="shared" si="481"/>
        <v>0</v>
      </c>
      <c r="S207" s="59">
        <f t="shared" si="482"/>
        <v>0</v>
      </c>
      <c r="T207" s="58">
        <f t="shared" si="483"/>
        <v>0</v>
      </c>
      <c r="U207" s="59">
        <f t="shared" si="484"/>
        <v>0</v>
      </c>
      <c r="V207" s="58">
        <f t="shared" si="485"/>
        <v>0</v>
      </c>
      <c r="W207" s="59">
        <f t="shared" si="486"/>
        <v>0</v>
      </c>
      <c r="X207" s="90" t="s">
        <v>441</v>
      </c>
    </row>
    <row r="208" spans="1:24">
      <c r="A208" s="14" t="s">
        <v>375</v>
      </c>
      <c r="B208" s="24" t="s">
        <v>130</v>
      </c>
      <c r="C208" s="16" t="s">
        <v>131</v>
      </c>
      <c r="D208" s="102">
        <f t="shared" si="475"/>
        <v>0</v>
      </c>
      <c r="E208" s="17">
        <v>0</v>
      </c>
      <c r="F208" s="17">
        <v>0</v>
      </c>
      <c r="G208" s="81">
        <v>0</v>
      </c>
      <c r="H208" s="63">
        <v>0</v>
      </c>
      <c r="I208" s="102">
        <f t="shared" si="476"/>
        <v>0</v>
      </c>
      <c r="J208" s="17">
        <v>0</v>
      </c>
      <c r="K208" s="17">
        <v>0</v>
      </c>
      <c r="L208" s="17">
        <v>0</v>
      </c>
      <c r="M208" s="17">
        <v>0</v>
      </c>
      <c r="N208" s="58">
        <f t="shared" si="477"/>
        <v>0</v>
      </c>
      <c r="O208" s="59">
        <f t="shared" si="478"/>
        <v>0</v>
      </c>
      <c r="P208" s="58">
        <f t="shared" si="479"/>
        <v>0</v>
      </c>
      <c r="Q208" s="59">
        <f t="shared" si="480"/>
        <v>0</v>
      </c>
      <c r="R208" s="58">
        <f t="shared" si="481"/>
        <v>0</v>
      </c>
      <c r="S208" s="59">
        <f t="shared" si="482"/>
        <v>0</v>
      </c>
      <c r="T208" s="58">
        <f t="shared" si="483"/>
        <v>0</v>
      </c>
      <c r="U208" s="59">
        <f t="shared" si="484"/>
        <v>0</v>
      </c>
      <c r="V208" s="58">
        <f t="shared" si="485"/>
        <v>0</v>
      </c>
      <c r="W208" s="59">
        <f t="shared" si="486"/>
        <v>0</v>
      </c>
      <c r="X208" s="93" t="s">
        <v>443</v>
      </c>
    </row>
    <row r="209" spans="1:24" ht="31.5">
      <c r="A209" s="14" t="s">
        <v>376</v>
      </c>
      <c r="B209" s="15" t="s">
        <v>132</v>
      </c>
      <c r="C209" s="17" t="s">
        <v>133</v>
      </c>
      <c r="D209" s="102">
        <f t="shared" si="475"/>
        <v>0</v>
      </c>
      <c r="E209" s="17">
        <v>0</v>
      </c>
      <c r="F209" s="17">
        <v>0</v>
      </c>
      <c r="G209" s="102">
        <v>0</v>
      </c>
      <c r="H209" s="17">
        <v>0</v>
      </c>
      <c r="I209" s="102">
        <f t="shared" si="476"/>
        <v>0</v>
      </c>
      <c r="J209" s="17">
        <v>0</v>
      </c>
      <c r="K209" s="17">
        <v>0</v>
      </c>
      <c r="L209" s="17">
        <v>0</v>
      </c>
      <c r="M209" s="17">
        <v>0</v>
      </c>
      <c r="N209" s="58">
        <f t="shared" si="477"/>
        <v>0</v>
      </c>
      <c r="O209" s="59">
        <f t="shared" si="478"/>
        <v>0</v>
      </c>
      <c r="P209" s="58">
        <f t="shared" si="479"/>
        <v>0</v>
      </c>
      <c r="Q209" s="59">
        <f t="shared" si="480"/>
        <v>0</v>
      </c>
      <c r="R209" s="58">
        <f t="shared" si="481"/>
        <v>0</v>
      </c>
      <c r="S209" s="59">
        <f t="shared" si="482"/>
        <v>0</v>
      </c>
      <c r="T209" s="58">
        <f t="shared" si="483"/>
        <v>0</v>
      </c>
      <c r="U209" s="59">
        <f t="shared" si="484"/>
        <v>0</v>
      </c>
      <c r="V209" s="58">
        <f t="shared" si="485"/>
        <v>0</v>
      </c>
      <c r="W209" s="59">
        <f t="shared" si="486"/>
        <v>0</v>
      </c>
      <c r="X209" s="93" t="s">
        <v>443</v>
      </c>
    </row>
    <row r="210" spans="1:24">
      <c r="A210" s="14" t="s">
        <v>377</v>
      </c>
      <c r="B210" s="15" t="s">
        <v>137</v>
      </c>
      <c r="C210" s="17" t="s">
        <v>378</v>
      </c>
      <c r="D210" s="102">
        <f t="shared" si="475"/>
        <v>0</v>
      </c>
      <c r="E210" s="17">
        <v>0</v>
      </c>
      <c r="F210" s="17">
        <v>0</v>
      </c>
      <c r="G210" s="17">
        <v>0</v>
      </c>
      <c r="H210" s="17">
        <v>0</v>
      </c>
      <c r="I210" s="102">
        <f t="shared" si="476"/>
        <v>0</v>
      </c>
      <c r="J210" s="17">
        <v>0</v>
      </c>
      <c r="K210" s="17">
        <v>0</v>
      </c>
      <c r="L210" s="17">
        <v>0</v>
      </c>
      <c r="M210" s="17">
        <v>0</v>
      </c>
      <c r="N210" s="58">
        <f t="shared" si="477"/>
        <v>0</v>
      </c>
      <c r="O210" s="59">
        <f t="shared" si="478"/>
        <v>0</v>
      </c>
      <c r="P210" s="58">
        <f t="shared" si="479"/>
        <v>0</v>
      </c>
      <c r="Q210" s="59">
        <f t="shared" si="480"/>
        <v>0</v>
      </c>
      <c r="R210" s="58">
        <f t="shared" si="481"/>
        <v>0</v>
      </c>
      <c r="S210" s="59">
        <f t="shared" si="482"/>
        <v>0</v>
      </c>
      <c r="T210" s="58">
        <f t="shared" si="483"/>
        <v>0</v>
      </c>
      <c r="U210" s="59">
        <f t="shared" si="484"/>
        <v>0</v>
      </c>
      <c r="V210" s="58">
        <f t="shared" si="485"/>
        <v>0</v>
      </c>
      <c r="W210" s="59">
        <f t="shared" si="486"/>
        <v>0</v>
      </c>
      <c r="X210" s="93" t="s">
        <v>443</v>
      </c>
    </row>
    <row r="211" spans="1:24" ht="31.5">
      <c r="A211" s="20" t="s">
        <v>379</v>
      </c>
      <c r="B211" s="23" t="s">
        <v>65</v>
      </c>
      <c r="C211" s="22" t="s">
        <v>23</v>
      </c>
      <c r="D211" s="7">
        <f t="shared" ref="D211" si="738">SUM(D212:D214)</f>
        <v>0</v>
      </c>
      <c r="E211" s="7">
        <f t="shared" ref="E211" si="739">SUM(E212:E214)</f>
        <v>0</v>
      </c>
      <c r="F211" s="7">
        <f t="shared" ref="F211" si="740">SUM(F212:F214)</f>
        <v>0</v>
      </c>
      <c r="G211" s="7">
        <f t="shared" ref="G211" si="741">SUM(G212:G214)</f>
        <v>0</v>
      </c>
      <c r="H211" s="7">
        <f t="shared" ref="H211" si="742">SUM(H212:H214)</f>
        <v>0</v>
      </c>
      <c r="I211" s="7">
        <f t="shared" ref="I211" si="743">SUM(I212:I214)</f>
        <v>0</v>
      </c>
      <c r="J211" s="7">
        <f t="shared" ref="J211" si="744">SUM(J212:J214)</f>
        <v>0</v>
      </c>
      <c r="K211" s="7">
        <f t="shared" ref="K211" si="745">SUM(K212:K214)</f>
        <v>0</v>
      </c>
      <c r="L211" s="7">
        <f t="shared" ref="L211" si="746">SUM(L212:L214)</f>
        <v>0</v>
      </c>
      <c r="M211" s="7">
        <f t="shared" ref="M211" si="747">SUM(M212:M214)</f>
        <v>0</v>
      </c>
      <c r="N211" s="7">
        <f t="shared" ref="N211:V211" si="748">SUM(N212:N214)</f>
        <v>0</v>
      </c>
      <c r="O211" s="74">
        <f t="shared" si="478"/>
        <v>0</v>
      </c>
      <c r="P211" s="7">
        <f t="shared" si="748"/>
        <v>0</v>
      </c>
      <c r="Q211" s="74">
        <f t="shared" si="480"/>
        <v>0</v>
      </c>
      <c r="R211" s="7">
        <f t="shared" si="748"/>
        <v>0</v>
      </c>
      <c r="S211" s="74">
        <f t="shared" si="482"/>
        <v>0</v>
      </c>
      <c r="T211" s="7">
        <f t="shared" si="748"/>
        <v>0</v>
      </c>
      <c r="U211" s="74">
        <f t="shared" si="484"/>
        <v>0</v>
      </c>
      <c r="V211" s="7">
        <f t="shared" si="748"/>
        <v>0</v>
      </c>
      <c r="W211" s="74">
        <f t="shared" si="486"/>
        <v>0</v>
      </c>
      <c r="X211" s="84" t="s">
        <v>384</v>
      </c>
    </row>
    <row r="212" spans="1:24">
      <c r="A212" s="14" t="s">
        <v>380</v>
      </c>
      <c r="B212" s="19" t="s">
        <v>134</v>
      </c>
      <c r="C212" s="16" t="s">
        <v>381</v>
      </c>
      <c r="D212" s="102">
        <f t="shared" si="475"/>
        <v>0</v>
      </c>
      <c r="E212" s="17">
        <v>0</v>
      </c>
      <c r="F212" s="17">
        <v>0</v>
      </c>
      <c r="G212" s="17">
        <v>0</v>
      </c>
      <c r="H212" s="17">
        <v>0</v>
      </c>
      <c r="I212" s="102">
        <f t="shared" si="476"/>
        <v>0</v>
      </c>
      <c r="J212" s="17">
        <v>0</v>
      </c>
      <c r="K212" s="17">
        <v>0</v>
      </c>
      <c r="L212" s="17">
        <v>0</v>
      </c>
      <c r="M212" s="17">
        <v>0</v>
      </c>
      <c r="N212" s="58">
        <f t="shared" si="477"/>
        <v>0</v>
      </c>
      <c r="O212" s="59">
        <f t="shared" si="478"/>
        <v>0</v>
      </c>
      <c r="P212" s="58">
        <f t="shared" si="479"/>
        <v>0</v>
      </c>
      <c r="Q212" s="59">
        <f t="shared" si="480"/>
        <v>0</v>
      </c>
      <c r="R212" s="58">
        <f t="shared" si="481"/>
        <v>0</v>
      </c>
      <c r="S212" s="59">
        <f t="shared" si="482"/>
        <v>0</v>
      </c>
      <c r="T212" s="58">
        <f t="shared" si="483"/>
        <v>0</v>
      </c>
      <c r="U212" s="59">
        <f t="shared" si="484"/>
        <v>0</v>
      </c>
      <c r="V212" s="58">
        <f t="shared" si="485"/>
        <v>0</v>
      </c>
      <c r="W212" s="59">
        <f>IF(M212&gt;0,(IF((SUM(H212)=0), 1,(M212/SUM(H212)-1))),(IF((SUM(H212)=0), 0,(M212/SUM(H212)-1))))</f>
        <v>0</v>
      </c>
      <c r="X212" s="90" t="s">
        <v>440</v>
      </c>
    </row>
    <row r="213" spans="1:24" ht="47.25" customHeight="1">
      <c r="A213" s="14" t="s">
        <v>382</v>
      </c>
      <c r="B213" s="24" t="s">
        <v>135</v>
      </c>
      <c r="C213" s="16" t="s">
        <v>136</v>
      </c>
      <c r="D213" s="102">
        <f t="shared" si="475"/>
        <v>0</v>
      </c>
      <c r="E213" s="17">
        <v>0</v>
      </c>
      <c r="F213" s="17">
        <v>0</v>
      </c>
      <c r="G213" s="81">
        <v>0</v>
      </c>
      <c r="H213" s="81">
        <v>0</v>
      </c>
      <c r="I213" s="102">
        <f t="shared" si="476"/>
        <v>0</v>
      </c>
      <c r="J213" s="17">
        <v>0</v>
      </c>
      <c r="K213" s="17">
        <v>0</v>
      </c>
      <c r="L213" s="17">
        <v>0</v>
      </c>
      <c r="M213" s="17">
        <v>0</v>
      </c>
      <c r="N213" s="58">
        <f t="shared" si="477"/>
        <v>0</v>
      </c>
      <c r="O213" s="59">
        <f t="shared" si="478"/>
        <v>0</v>
      </c>
      <c r="P213" s="58">
        <f t="shared" si="479"/>
        <v>0</v>
      </c>
      <c r="Q213" s="59">
        <f t="shared" si="480"/>
        <v>0</v>
      </c>
      <c r="R213" s="58">
        <f t="shared" si="481"/>
        <v>0</v>
      </c>
      <c r="S213" s="59">
        <f t="shared" si="482"/>
        <v>0</v>
      </c>
      <c r="T213" s="58">
        <f t="shared" si="483"/>
        <v>0</v>
      </c>
      <c r="U213" s="59">
        <f t="shared" si="484"/>
        <v>0</v>
      </c>
      <c r="V213" s="58">
        <f t="shared" si="485"/>
        <v>0</v>
      </c>
      <c r="W213" s="59">
        <f t="shared" si="486"/>
        <v>0</v>
      </c>
      <c r="X213" s="90" t="s">
        <v>446</v>
      </c>
    </row>
    <row r="214" spans="1:24">
      <c r="A214" s="14" t="s">
        <v>383</v>
      </c>
      <c r="B214" s="15" t="s">
        <v>137</v>
      </c>
      <c r="C214" s="17" t="s">
        <v>138</v>
      </c>
      <c r="D214" s="54">
        <f t="shared" si="475"/>
        <v>0</v>
      </c>
      <c r="E214" s="17">
        <v>0</v>
      </c>
      <c r="F214" s="17">
        <v>0</v>
      </c>
      <c r="G214" s="81">
        <v>0</v>
      </c>
      <c r="H214" s="17">
        <v>0</v>
      </c>
      <c r="I214" s="54">
        <f t="shared" si="476"/>
        <v>0</v>
      </c>
      <c r="J214" s="17">
        <v>0</v>
      </c>
      <c r="K214" s="17">
        <v>0</v>
      </c>
      <c r="L214" s="17">
        <v>0</v>
      </c>
      <c r="M214" s="17">
        <v>0</v>
      </c>
      <c r="N214" s="58">
        <f t="shared" si="477"/>
        <v>0</v>
      </c>
      <c r="O214" s="59">
        <f t="shared" si="478"/>
        <v>0</v>
      </c>
      <c r="P214" s="58">
        <f t="shared" si="479"/>
        <v>0</v>
      </c>
      <c r="Q214" s="59">
        <f t="shared" si="480"/>
        <v>0</v>
      </c>
      <c r="R214" s="58">
        <f t="shared" si="481"/>
        <v>0</v>
      </c>
      <c r="S214" s="59">
        <f t="shared" si="482"/>
        <v>0</v>
      </c>
      <c r="T214" s="58">
        <f t="shared" si="483"/>
        <v>0</v>
      </c>
      <c r="U214" s="59">
        <f t="shared" si="484"/>
        <v>0</v>
      </c>
      <c r="V214" s="58">
        <f t="shared" si="485"/>
        <v>0</v>
      </c>
      <c r="W214" s="59">
        <f t="shared" si="486"/>
        <v>0</v>
      </c>
      <c r="X214" s="93" t="s">
        <v>443</v>
      </c>
    </row>
  </sheetData>
  <mergeCells count="54">
    <mergeCell ref="A11:X11"/>
    <mergeCell ref="A4:X4"/>
    <mergeCell ref="A5:X5"/>
    <mergeCell ref="A7:X7"/>
    <mergeCell ref="A8:X8"/>
    <mergeCell ref="A10:X10"/>
    <mergeCell ref="A12:X12"/>
    <mergeCell ref="A13:X13"/>
    <mergeCell ref="A14:X14"/>
    <mergeCell ref="A15:A19"/>
    <mergeCell ref="B15:B19"/>
    <mergeCell ref="C15:C19"/>
    <mergeCell ref="D15:M15"/>
    <mergeCell ref="N15:W16"/>
    <mergeCell ref="X15:X19"/>
    <mergeCell ref="D16:M16"/>
    <mergeCell ref="V17:W18"/>
    <mergeCell ref="D18:D19"/>
    <mergeCell ref="E18:E19"/>
    <mergeCell ref="F18:F19"/>
    <mergeCell ref="L18:L19"/>
    <mergeCell ref="D17:H17"/>
    <mergeCell ref="I17:M17"/>
    <mergeCell ref="N17:O18"/>
    <mergeCell ref="P17:Q18"/>
    <mergeCell ref="G18:G19"/>
    <mergeCell ref="H18:H19"/>
    <mergeCell ref="I18:I19"/>
    <mergeCell ref="J18:J19"/>
    <mergeCell ref="K18:K19"/>
    <mergeCell ref="M18:M19"/>
    <mergeCell ref="R17:S18"/>
    <mergeCell ref="X140:X141"/>
    <mergeCell ref="W140:W141"/>
    <mergeCell ref="U140:U141"/>
    <mergeCell ref="S140:S141"/>
    <mergeCell ref="T17:U18"/>
    <mergeCell ref="V140:V141"/>
    <mergeCell ref="T140:T141"/>
    <mergeCell ref="R140:R141"/>
    <mergeCell ref="P140:P141"/>
    <mergeCell ref="N140:N141"/>
    <mergeCell ref="O140:O141"/>
    <mergeCell ref="Q140:Q141"/>
    <mergeCell ref="F140:F141"/>
    <mergeCell ref="E140:E141"/>
    <mergeCell ref="D140:D141"/>
    <mergeCell ref="M140:M141"/>
    <mergeCell ref="L140:L141"/>
    <mergeCell ref="K140:K141"/>
    <mergeCell ref="J140:J141"/>
    <mergeCell ref="I140:I141"/>
    <mergeCell ref="H140:H141"/>
    <mergeCell ref="G140:G141"/>
  </mergeCells>
  <conditionalFormatting sqref="B207">
    <cfRule type="cellIs" dxfId="12" priority="17" stopIfTrue="1" operator="equal">
      <formula>0</formula>
    </cfRule>
  </conditionalFormatting>
  <conditionalFormatting sqref="D30:F30 H30:N30">
    <cfRule type="cellIs" dxfId="11" priority="16" operator="notEqual">
      <formula>"нд"</formula>
    </cfRule>
  </conditionalFormatting>
  <conditionalFormatting sqref="D30:F30 H30:N30">
    <cfRule type="cellIs" dxfId="10" priority="15" operator="notEqual">
      <formula>"нд"</formula>
    </cfRule>
  </conditionalFormatting>
  <conditionalFormatting sqref="P30">
    <cfRule type="cellIs" dxfId="9" priority="13" operator="notEqual">
      <formula>"нд"</formula>
    </cfRule>
  </conditionalFormatting>
  <conditionalFormatting sqref="P30">
    <cfRule type="cellIs" dxfId="8" priority="12" operator="notEqual">
      <formula>"нд"</formula>
    </cfRule>
  </conditionalFormatting>
  <conditionalFormatting sqref="R30">
    <cfRule type="cellIs" dxfId="7" priority="11" operator="notEqual">
      <formula>"нд"</formula>
    </cfRule>
  </conditionalFormatting>
  <conditionalFormatting sqref="R30">
    <cfRule type="cellIs" dxfId="6" priority="10" operator="notEqual">
      <formula>"нд"</formula>
    </cfRule>
  </conditionalFormatting>
  <conditionalFormatting sqref="T30">
    <cfRule type="cellIs" dxfId="5" priority="9" operator="notEqual">
      <formula>"нд"</formula>
    </cfRule>
  </conditionalFormatting>
  <conditionalFormatting sqref="T30">
    <cfRule type="cellIs" dxfId="4" priority="8" operator="notEqual">
      <formula>"нд"</formula>
    </cfRule>
  </conditionalFormatting>
  <conditionalFormatting sqref="V30">
    <cfRule type="cellIs" dxfId="3" priority="7" operator="notEqual">
      <formula>"нд"</formula>
    </cfRule>
  </conditionalFormatting>
  <conditionalFormatting sqref="V30">
    <cfRule type="cellIs" dxfId="2" priority="6" operator="notEqual">
      <formula>"нд"</formula>
    </cfRule>
  </conditionalFormatting>
  <conditionalFormatting sqref="L30">
    <cfRule type="cellIs" dxfId="1" priority="2" operator="notEqual">
      <formula>"нд"</formula>
    </cfRule>
  </conditionalFormatting>
  <conditionalFormatting sqref="X30">
    <cfRule type="cellIs" dxfId="0" priority="1" operator="notEqual">
      <formula>"нд"</formula>
    </cfRule>
  </conditionalFormatting>
  <printOptions horizontalCentered="1"/>
  <pageMargins left="0.59055118110236227" right="0.59055118110236227" top="0.78740157480314965" bottom="0.39370078740157483" header="0.11811023622047245" footer="0.11811023622047245"/>
  <pageSetup paperSize="9" scale="3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Rybak_IN</dc:creator>
  <cp:lastModifiedBy>Yljankova_VV</cp:lastModifiedBy>
  <dcterms:created xsi:type="dcterms:W3CDTF">2018-08-22T07:02:55Z</dcterms:created>
  <dcterms:modified xsi:type="dcterms:W3CDTF">2021-05-14T10:46:15Z</dcterms:modified>
</cp:coreProperties>
</file>