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710" yWindow="-200" windowWidth="15120" windowHeight="8010"/>
  </bookViews>
  <sheets>
    <sheet name="зима 2022" sheetId="1" r:id="rId1"/>
    <sheet name="Лист2" sheetId="2" r:id="rId2"/>
    <sheet name="Лист3" sheetId="3" r:id="rId3"/>
  </sheets>
  <externalReferences>
    <externalReference r:id="rId4"/>
  </externalReferences>
  <calcPr calcId="125725"/>
</workbook>
</file>

<file path=xl/calcChain.xml><?xml version="1.0" encoding="utf-8"?>
<calcChain xmlns="http://schemas.openxmlformats.org/spreadsheetml/2006/main">
  <c r="P133" i="1"/>
  <c r="O133"/>
  <c r="N133"/>
  <c r="J133"/>
  <c r="I133"/>
  <c r="G133"/>
  <c r="H133" s="1"/>
  <c r="F133"/>
  <c r="O132"/>
  <c r="P132" s="1"/>
  <c r="N132"/>
  <c r="J132"/>
  <c r="H132"/>
  <c r="G132"/>
  <c r="F132"/>
  <c r="O131"/>
  <c r="P131" s="1"/>
  <c r="N131"/>
  <c r="J131"/>
  <c r="H131"/>
  <c r="G131"/>
  <c r="F131"/>
  <c r="O130"/>
  <c r="P130" s="1"/>
  <c r="N130"/>
  <c r="J130"/>
  <c r="H130"/>
  <c r="G130"/>
  <c r="F130"/>
  <c r="O129"/>
  <c r="P129" s="1"/>
  <c r="N129"/>
  <c r="J129"/>
  <c r="H129"/>
  <c r="G129"/>
  <c r="F129"/>
  <c r="B129"/>
  <c r="P128"/>
  <c r="O128"/>
  <c r="N128"/>
  <c r="J128"/>
  <c r="I128"/>
  <c r="G128"/>
  <c r="H128" s="1"/>
  <c r="F128"/>
  <c r="Q128" s="1"/>
  <c r="S128" s="1"/>
  <c r="P127"/>
  <c r="O127"/>
  <c r="N127"/>
  <c r="J127"/>
  <c r="I127"/>
  <c r="G127"/>
  <c r="H127" s="1"/>
  <c r="F127"/>
  <c r="Q127" s="1"/>
  <c r="S127" s="1"/>
  <c r="B127"/>
  <c r="O126"/>
  <c r="P126" s="1"/>
  <c r="N126"/>
  <c r="J126"/>
  <c r="G126"/>
  <c r="H126" s="1"/>
  <c r="F126"/>
  <c r="R126" s="1"/>
  <c r="B126"/>
  <c r="O125"/>
  <c r="P125" s="1"/>
  <c r="N125"/>
  <c r="J125" s="1"/>
  <c r="H125"/>
  <c r="G125"/>
  <c r="F125"/>
  <c r="O124"/>
  <c r="P124" s="1"/>
  <c r="N124"/>
  <c r="J124" s="1"/>
  <c r="H124"/>
  <c r="G124"/>
  <c r="F124"/>
  <c r="B124"/>
  <c r="P123"/>
  <c r="O123"/>
  <c r="N123"/>
  <c r="J123"/>
  <c r="I123"/>
  <c r="Q123" s="1"/>
  <c r="S123" s="1"/>
  <c r="H123"/>
  <c r="F123"/>
  <c r="R123" s="1"/>
  <c r="B123"/>
  <c r="P122"/>
  <c r="O122"/>
  <c r="N122"/>
  <c r="J122"/>
  <c r="I122"/>
  <c r="Q122" s="1"/>
  <c r="S122" s="1"/>
  <c r="H122"/>
  <c r="F122"/>
  <c r="R122" s="1"/>
  <c r="B122"/>
  <c r="P121"/>
  <c r="O121"/>
  <c r="N121"/>
  <c r="J121"/>
  <c r="I121"/>
  <c r="G121"/>
  <c r="H121" s="1"/>
  <c r="F121"/>
  <c r="Q121" s="1"/>
  <c r="S121" s="1"/>
  <c r="B121"/>
  <c r="O120"/>
  <c r="P120" s="1"/>
  <c r="N120"/>
  <c r="J120" s="1"/>
  <c r="G120"/>
  <c r="H120" s="1"/>
  <c r="F120"/>
  <c r="O119"/>
  <c r="P119" s="1"/>
  <c r="N119"/>
  <c r="J119" s="1"/>
  <c r="R119" s="1"/>
  <c r="G119"/>
  <c r="H119" s="1"/>
  <c r="F119"/>
  <c r="B119"/>
  <c r="O118"/>
  <c r="P118" s="1"/>
  <c r="N118"/>
  <c r="J118"/>
  <c r="H118"/>
  <c r="F118"/>
  <c r="R118" s="1"/>
  <c r="B118"/>
  <c r="P117"/>
  <c r="O117"/>
  <c r="N117"/>
  <c r="J117"/>
  <c r="I117"/>
  <c r="G117"/>
  <c r="H117" s="1"/>
  <c r="F117"/>
  <c r="P116"/>
  <c r="O116"/>
  <c r="N116"/>
  <c r="J116"/>
  <c r="I116"/>
  <c r="G116"/>
  <c r="H116" s="1"/>
  <c r="F116"/>
  <c r="Q116" s="1"/>
  <c r="S116" s="1"/>
  <c r="B116"/>
  <c r="O115"/>
  <c r="P115" s="1"/>
  <c r="N115"/>
  <c r="J115" s="1"/>
  <c r="I115"/>
  <c r="G115"/>
  <c r="H115" s="1"/>
  <c r="F115"/>
  <c r="O114"/>
  <c r="P114" s="1"/>
  <c r="N114"/>
  <c r="J114" s="1"/>
  <c r="R114" s="1"/>
  <c r="I114"/>
  <c r="G114"/>
  <c r="H114" s="1"/>
  <c r="F114"/>
  <c r="Q114" s="1"/>
  <c r="S114" s="1"/>
  <c r="B114"/>
  <c r="P113"/>
  <c r="O113"/>
  <c r="N113"/>
  <c r="J113" s="1"/>
  <c r="I113"/>
  <c r="G113"/>
  <c r="H113" s="1"/>
  <c r="F113"/>
  <c r="P112"/>
  <c r="O112"/>
  <c r="N112"/>
  <c r="J112" s="1"/>
  <c r="R112" s="1"/>
  <c r="I112"/>
  <c r="G112"/>
  <c r="H112" s="1"/>
  <c r="F112"/>
  <c r="Q112" s="1"/>
  <c r="S112" s="1"/>
  <c r="B112"/>
  <c r="O111"/>
  <c r="N111"/>
  <c r="J111" s="1"/>
  <c r="I111"/>
  <c r="G111"/>
  <c r="H111" s="1"/>
  <c r="F111"/>
  <c r="O110"/>
  <c r="N110"/>
  <c r="J110" s="1"/>
  <c r="R110" s="1"/>
  <c r="I110"/>
  <c r="Q110" s="1"/>
  <c r="S110" s="1"/>
  <c r="G110"/>
  <c r="H110" s="1"/>
  <c r="F110"/>
  <c r="B110"/>
  <c r="P109"/>
  <c r="O109"/>
  <c r="N109"/>
  <c r="J109" s="1"/>
  <c r="I109"/>
  <c r="G109"/>
  <c r="H109" s="1"/>
  <c r="F109"/>
  <c r="P108"/>
  <c r="O108"/>
  <c r="N108"/>
  <c r="J108" s="1"/>
  <c r="R108" s="1"/>
  <c r="I108"/>
  <c r="G108"/>
  <c r="H108" s="1"/>
  <c r="F108"/>
  <c r="Q108" s="1"/>
  <c r="S108" s="1"/>
  <c r="B108"/>
  <c r="O107"/>
  <c r="N107"/>
  <c r="J107" s="1"/>
  <c r="I107"/>
  <c r="G107"/>
  <c r="H107" s="1"/>
  <c r="F107"/>
  <c r="O106"/>
  <c r="N106"/>
  <c r="J106" s="1"/>
  <c r="R106" s="1"/>
  <c r="I106"/>
  <c r="G106"/>
  <c r="H106" s="1"/>
  <c r="F106"/>
  <c r="Q106" s="1"/>
  <c r="S106" s="1"/>
  <c r="B106"/>
  <c r="P105"/>
  <c r="O105"/>
  <c r="N105"/>
  <c r="J105" s="1"/>
  <c r="I105"/>
  <c r="G105"/>
  <c r="H105" s="1"/>
  <c r="F105"/>
  <c r="P104"/>
  <c r="O104"/>
  <c r="N104"/>
  <c r="J104" s="1"/>
  <c r="R104" s="1"/>
  <c r="I104"/>
  <c r="Q104" s="1"/>
  <c r="S104" s="1"/>
  <c r="H104"/>
  <c r="F104"/>
  <c r="B104"/>
  <c r="O103"/>
  <c r="P103" s="1"/>
  <c r="N103"/>
  <c r="J103"/>
  <c r="H103"/>
  <c r="G103"/>
  <c r="F103"/>
  <c r="O102"/>
  <c r="P102" s="1"/>
  <c r="N102"/>
  <c r="J102"/>
  <c r="H102"/>
  <c r="G102"/>
  <c r="F102"/>
  <c r="R102" s="1"/>
  <c r="B102"/>
  <c r="O101"/>
  <c r="P101" s="1"/>
  <c r="N101"/>
  <c r="J101"/>
  <c r="H101"/>
  <c r="G101"/>
  <c r="F101"/>
  <c r="O100"/>
  <c r="P100" s="1"/>
  <c r="N100"/>
  <c r="J100"/>
  <c r="H100"/>
  <c r="G100"/>
  <c r="F100"/>
  <c r="B100"/>
  <c r="O99"/>
  <c r="P99" s="1"/>
  <c r="N99"/>
  <c r="J99"/>
  <c r="H99"/>
  <c r="G99"/>
  <c r="F99"/>
  <c r="O98"/>
  <c r="P98" s="1"/>
  <c r="N98"/>
  <c r="J98"/>
  <c r="H98"/>
  <c r="G98"/>
  <c r="F98"/>
  <c r="R98" s="1"/>
  <c r="B98"/>
  <c r="O97"/>
  <c r="N97"/>
  <c r="J97" s="1"/>
  <c r="R97" s="1"/>
  <c r="I97"/>
  <c r="G97"/>
  <c r="H97" s="1"/>
  <c r="F97"/>
  <c r="Q97" s="1"/>
  <c r="S97" s="1"/>
  <c r="B97"/>
  <c r="P96"/>
  <c r="O96"/>
  <c r="N96"/>
  <c r="J96" s="1"/>
  <c r="I96"/>
  <c r="G96"/>
  <c r="H96" s="1"/>
  <c r="F96"/>
  <c r="P95"/>
  <c r="O95"/>
  <c r="N95"/>
  <c r="J95" s="1"/>
  <c r="I95"/>
  <c r="G95"/>
  <c r="H95" s="1"/>
  <c r="F95"/>
  <c r="Q95" s="1"/>
  <c r="S95" s="1"/>
  <c r="B95"/>
  <c r="O94"/>
  <c r="N94"/>
  <c r="J94" s="1"/>
  <c r="I94"/>
  <c r="G94"/>
  <c r="H94" s="1"/>
  <c r="F94"/>
  <c r="O93"/>
  <c r="N93"/>
  <c r="J93" s="1"/>
  <c r="I93"/>
  <c r="G93"/>
  <c r="H93" s="1"/>
  <c r="F93"/>
  <c r="Q93" s="1"/>
  <c r="S93" s="1"/>
  <c r="O92"/>
  <c r="P92" s="1"/>
  <c r="N92"/>
  <c r="J92"/>
  <c r="H92"/>
  <c r="F92"/>
  <c r="P91"/>
  <c r="O91"/>
  <c r="N91"/>
  <c r="J91" s="1"/>
  <c r="I91"/>
  <c r="H91"/>
  <c r="F91"/>
  <c r="B91"/>
  <c r="O90"/>
  <c r="P90" s="1"/>
  <c r="N90"/>
  <c r="J90"/>
  <c r="H90"/>
  <c r="G90"/>
  <c r="F90"/>
  <c r="O89"/>
  <c r="P89" s="1"/>
  <c r="N89"/>
  <c r="J89"/>
  <c r="H89"/>
  <c r="G89"/>
  <c r="F89"/>
  <c r="B89"/>
  <c r="O88"/>
  <c r="P88" s="1"/>
  <c r="N88"/>
  <c r="J88"/>
  <c r="H88"/>
  <c r="G88"/>
  <c r="F88"/>
  <c r="O87"/>
  <c r="P87" s="1"/>
  <c r="N87"/>
  <c r="J87"/>
  <c r="H87"/>
  <c r="G87"/>
  <c r="F87"/>
  <c r="R87" s="1"/>
  <c r="B87"/>
  <c r="O86"/>
  <c r="P86" s="1"/>
  <c r="N86"/>
  <c r="J86"/>
  <c r="H86"/>
  <c r="G86"/>
  <c r="F86"/>
  <c r="O85"/>
  <c r="P85" s="1"/>
  <c r="N85"/>
  <c r="J85"/>
  <c r="H85"/>
  <c r="G85"/>
  <c r="F85"/>
  <c r="B85"/>
  <c r="O84"/>
  <c r="P84" s="1"/>
  <c r="N84"/>
  <c r="J84"/>
  <c r="H84"/>
  <c r="G84"/>
  <c r="F84"/>
  <c r="O83"/>
  <c r="P83" s="1"/>
  <c r="N83"/>
  <c r="J83"/>
  <c r="H83"/>
  <c r="G83"/>
  <c r="F83"/>
  <c r="R83" s="1"/>
  <c r="B83"/>
  <c r="O82"/>
  <c r="P82" s="1"/>
  <c r="N82"/>
  <c r="J82"/>
  <c r="H82"/>
  <c r="G82"/>
  <c r="F82"/>
  <c r="O81"/>
  <c r="P81" s="1"/>
  <c r="N81"/>
  <c r="J81"/>
  <c r="H81"/>
  <c r="G81"/>
  <c r="F81"/>
  <c r="B81"/>
  <c r="O80"/>
  <c r="P80" s="1"/>
  <c r="N80"/>
  <c r="J80"/>
  <c r="H80"/>
  <c r="F80"/>
  <c r="P79"/>
  <c r="O79"/>
  <c r="N79"/>
  <c r="J79" s="1"/>
  <c r="I79"/>
  <c r="H79"/>
  <c r="F79"/>
  <c r="B79"/>
  <c r="O78"/>
  <c r="P78" s="1"/>
  <c r="N78"/>
  <c r="J78"/>
  <c r="H78"/>
  <c r="F78"/>
  <c r="P77"/>
  <c r="O77"/>
  <c r="N77"/>
  <c r="J77" s="1"/>
  <c r="I77"/>
  <c r="G77"/>
  <c r="H77" s="1"/>
  <c r="F77"/>
  <c r="B77"/>
  <c r="O76"/>
  <c r="N76"/>
  <c r="J76" s="1"/>
  <c r="I76"/>
  <c r="G76"/>
  <c r="H76" s="1"/>
  <c r="F76"/>
  <c r="O75"/>
  <c r="N75"/>
  <c r="J75" s="1"/>
  <c r="R75" s="1"/>
  <c r="I75"/>
  <c r="G75"/>
  <c r="H75" s="1"/>
  <c r="F75"/>
  <c r="Q75" s="1"/>
  <c r="S75" s="1"/>
  <c r="B75"/>
  <c r="P74"/>
  <c r="O74"/>
  <c r="N74"/>
  <c r="J74" s="1"/>
  <c r="I74"/>
  <c r="H74"/>
  <c r="F74"/>
  <c r="O73"/>
  <c r="P73" s="1"/>
  <c r="N73"/>
  <c r="J73"/>
  <c r="H73"/>
  <c r="F73"/>
  <c r="R73" s="1"/>
  <c r="B73"/>
  <c r="O72"/>
  <c r="N72"/>
  <c r="J72" s="1"/>
  <c r="I72"/>
  <c r="G72"/>
  <c r="H72" s="1"/>
  <c r="F72"/>
  <c r="O71"/>
  <c r="N71"/>
  <c r="J71" s="1"/>
  <c r="R71" s="1"/>
  <c r="I71"/>
  <c r="G71"/>
  <c r="H71" s="1"/>
  <c r="F71"/>
  <c r="Q71" s="1"/>
  <c r="S71" s="1"/>
  <c r="B71"/>
  <c r="O70"/>
  <c r="N70"/>
  <c r="J70" s="1"/>
  <c r="I70"/>
  <c r="G70"/>
  <c r="H70" s="1"/>
  <c r="F70"/>
  <c r="O69"/>
  <c r="N69"/>
  <c r="J69" s="1"/>
  <c r="R69" s="1"/>
  <c r="I69"/>
  <c r="G69"/>
  <c r="H69" s="1"/>
  <c r="F69"/>
  <c r="Q69" s="1"/>
  <c r="S69" s="1"/>
  <c r="B69"/>
  <c r="O68"/>
  <c r="N68"/>
  <c r="J68" s="1"/>
  <c r="I68"/>
  <c r="G68"/>
  <c r="H68" s="1"/>
  <c r="F68"/>
  <c r="O67"/>
  <c r="N67"/>
  <c r="J67" s="1"/>
  <c r="I67"/>
  <c r="G67"/>
  <c r="H67" s="1"/>
  <c r="F67"/>
  <c r="Q67" s="1"/>
  <c r="S67" s="1"/>
  <c r="O66"/>
  <c r="P66" s="1"/>
  <c r="N66"/>
  <c r="J66"/>
  <c r="H66"/>
  <c r="G66"/>
  <c r="F66"/>
  <c r="O65"/>
  <c r="P65" s="1"/>
  <c r="N65"/>
  <c r="J65"/>
  <c r="H65"/>
  <c r="G65"/>
  <c r="F65"/>
  <c r="R65" s="1"/>
  <c r="O64"/>
  <c r="P64" s="1"/>
  <c r="N64"/>
  <c r="J64"/>
  <c r="H64"/>
  <c r="G64"/>
  <c r="F64"/>
  <c r="R64" s="1"/>
  <c r="B64"/>
  <c r="O63"/>
  <c r="P63" s="1"/>
  <c r="N63"/>
  <c r="J63"/>
  <c r="G63"/>
  <c r="H63" s="1"/>
  <c r="F63"/>
  <c r="O62"/>
  <c r="P62" s="1"/>
  <c r="N62"/>
  <c r="J62"/>
  <c r="G62"/>
  <c r="H62" s="1"/>
  <c r="F62"/>
  <c r="B62"/>
  <c r="O61"/>
  <c r="P61" s="1"/>
  <c r="N61"/>
  <c r="J61"/>
  <c r="I61"/>
  <c r="G61"/>
  <c r="H61" s="1"/>
  <c r="F61"/>
  <c r="O60"/>
  <c r="P60" s="1"/>
  <c r="N60"/>
  <c r="J60"/>
  <c r="R60" s="1"/>
  <c r="I60"/>
  <c r="Q60" s="1"/>
  <c r="S60" s="1"/>
  <c r="H60"/>
  <c r="F60"/>
  <c r="B60"/>
  <c r="O59"/>
  <c r="P59" s="1"/>
  <c r="N59"/>
  <c r="J59" s="1"/>
  <c r="I59"/>
  <c r="G59"/>
  <c r="H59" s="1"/>
  <c r="F59"/>
  <c r="O58"/>
  <c r="P58" s="1"/>
  <c r="N58"/>
  <c r="J58" s="1"/>
  <c r="I58"/>
  <c r="G58"/>
  <c r="H58" s="1"/>
  <c r="F58"/>
  <c r="Q58" s="1"/>
  <c r="S58" s="1"/>
  <c r="B58"/>
  <c r="O57"/>
  <c r="N57"/>
  <c r="J57" s="1"/>
  <c r="I57"/>
  <c r="G57"/>
  <c r="H57" s="1"/>
  <c r="F57"/>
  <c r="O56"/>
  <c r="N56"/>
  <c r="J56" s="1"/>
  <c r="R56" s="1"/>
  <c r="I56"/>
  <c r="G56"/>
  <c r="H56" s="1"/>
  <c r="F56"/>
  <c r="Q56" s="1"/>
  <c r="S56" s="1"/>
  <c r="B56"/>
  <c r="O55"/>
  <c r="N55"/>
  <c r="J55" s="1"/>
  <c r="I55"/>
  <c r="G55"/>
  <c r="H55" s="1"/>
  <c r="F55"/>
  <c r="O54"/>
  <c r="N54"/>
  <c r="J54" s="1"/>
  <c r="R54" s="1"/>
  <c r="I54"/>
  <c r="G54"/>
  <c r="H54" s="1"/>
  <c r="F54"/>
  <c r="Q54" s="1"/>
  <c r="S54" s="1"/>
  <c r="B54"/>
  <c r="O53"/>
  <c r="N53"/>
  <c r="J53" s="1"/>
  <c r="I53"/>
  <c r="G53"/>
  <c r="H53" s="1"/>
  <c r="F53"/>
  <c r="O52"/>
  <c r="N52"/>
  <c r="J52" s="1"/>
  <c r="R52" s="1"/>
  <c r="I52"/>
  <c r="G52"/>
  <c r="H52" s="1"/>
  <c r="F52"/>
  <c r="Q52" s="1"/>
  <c r="S52" s="1"/>
  <c r="B52"/>
  <c r="P51"/>
  <c r="O51"/>
  <c r="N51"/>
  <c r="J51" s="1"/>
  <c r="I51"/>
  <c r="H51"/>
  <c r="F51"/>
  <c r="O50"/>
  <c r="P50" s="1"/>
  <c r="N50"/>
  <c r="J50"/>
  <c r="H50"/>
  <c r="F50"/>
  <c r="R50" s="1"/>
  <c r="O49"/>
  <c r="P49" s="1"/>
  <c r="N49"/>
  <c r="J49"/>
  <c r="H49"/>
  <c r="G49"/>
  <c r="F49"/>
  <c r="O48"/>
  <c r="P48" s="1"/>
  <c r="N48"/>
  <c r="J48"/>
  <c r="H48"/>
  <c r="G48"/>
  <c r="F48"/>
  <c r="R48" s="1"/>
  <c r="B48"/>
  <c r="A48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  <c r="A113" s="1"/>
  <c r="A114" s="1"/>
  <c r="A115" s="1"/>
  <c r="A116" s="1"/>
  <c r="A117" s="1"/>
  <c r="A118" s="1"/>
  <c r="A119" s="1"/>
  <c r="A120" s="1"/>
  <c r="A121" s="1"/>
  <c r="A122" s="1"/>
  <c r="A123" s="1"/>
  <c r="A124" s="1"/>
  <c r="A125" s="1"/>
  <c r="A126" s="1"/>
  <c r="A127" s="1"/>
  <c r="A128" s="1"/>
  <c r="A129" s="1"/>
  <c r="A130" s="1"/>
  <c r="A131" s="1"/>
  <c r="A132" s="1"/>
  <c r="O47"/>
  <c r="P47" s="1"/>
  <c r="N47"/>
  <c r="J47" s="1"/>
  <c r="G47"/>
  <c r="H47" s="1"/>
  <c r="F47"/>
  <c r="A47"/>
  <c r="O46"/>
  <c r="P46" s="1"/>
  <c r="N46"/>
  <c r="J46"/>
  <c r="H46"/>
  <c r="G46"/>
  <c r="F46"/>
  <c r="B46"/>
  <c r="O44"/>
  <c r="P44" s="1"/>
  <c r="N44"/>
  <c r="J44"/>
  <c r="H44"/>
  <c r="G44"/>
  <c r="F44"/>
  <c r="P43"/>
  <c r="O43"/>
  <c r="N43"/>
  <c r="J43" s="1"/>
  <c r="I43"/>
  <c r="H43"/>
  <c r="F43"/>
  <c r="O42"/>
  <c r="P42" s="1"/>
  <c r="N42"/>
  <c r="J42"/>
  <c r="H42"/>
  <c r="F42"/>
  <c r="P41"/>
  <c r="O41"/>
  <c r="N41"/>
  <c r="J41" s="1"/>
  <c r="I41"/>
  <c r="H41"/>
  <c r="F41"/>
  <c r="Q41" s="1"/>
  <c r="S41" s="1"/>
  <c r="O40"/>
  <c r="N40"/>
  <c r="J40" s="1"/>
  <c r="I40"/>
  <c r="G40"/>
  <c r="H40" s="1"/>
  <c r="F40"/>
  <c r="O39"/>
  <c r="N39"/>
  <c r="J39" s="1"/>
  <c r="I39"/>
  <c r="G39"/>
  <c r="H39" s="1"/>
  <c r="F39"/>
  <c r="Q39" s="1"/>
  <c r="S39" s="1"/>
  <c r="O38"/>
  <c r="P38" s="1"/>
  <c r="J38"/>
  <c r="I38"/>
  <c r="G38"/>
  <c r="H38" s="1"/>
  <c r="F38"/>
  <c r="O37"/>
  <c r="N37"/>
  <c r="J37" s="1"/>
  <c r="R37" s="1"/>
  <c r="I37"/>
  <c r="Q37" s="1"/>
  <c r="S37" s="1"/>
  <c r="G37"/>
  <c r="H37" s="1"/>
  <c r="F37"/>
  <c r="O36"/>
  <c r="P36" s="1"/>
  <c r="N36"/>
  <c r="J36"/>
  <c r="H36"/>
  <c r="F36"/>
  <c r="P35"/>
  <c r="O35"/>
  <c r="N35"/>
  <c r="J35" s="1"/>
  <c r="I35"/>
  <c r="H35"/>
  <c r="F35"/>
  <c r="O34"/>
  <c r="N34"/>
  <c r="J34" s="1"/>
  <c r="I34"/>
  <c r="G34"/>
  <c r="H34" s="1"/>
  <c r="F34"/>
  <c r="O33"/>
  <c r="N33"/>
  <c r="J33" s="1"/>
  <c r="I33"/>
  <c r="G33"/>
  <c r="H33" s="1"/>
  <c r="F33"/>
  <c r="Q33" s="1"/>
  <c r="S33" s="1"/>
  <c r="A33"/>
  <c r="A34" s="1"/>
  <c r="A35" s="1"/>
  <c r="A36" s="1"/>
  <c r="A37" s="1"/>
  <c r="A38" s="1"/>
  <c r="A39" s="1"/>
  <c r="A40" s="1"/>
  <c r="A41" s="1"/>
  <c r="A42" s="1"/>
  <c r="A43" s="1"/>
  <c r="A44" s="1"/>
  <c r="O32"/>
  <c r="N32"/>
  <c r="J32" s="1"/>
  <c r="I32"/>
  <c r="G32"/>
  <c r="H32" s="1"/>
  <c r="F32"/>
  <c r="Q32" s="1"/>
  <c r="S32" s="1"/>
  <c r="O30"/>
  <c r="P30" s="1"/>
  <c r="N30"/>
  <c r="J30"/>
  <c r="H30"/>
  <c r="G30"/>
  <c r="F30"/>
  <c r="R30" s="1"/>
  <c r="O29"/>
  <c r="P29" s="1"/>
  <c r="N29"/>
  <c r="J29"/>
  <c r="H29"/>
  <c r="G29"/>
  <c r="F29"/>
  <c r="R29" s="1"/>
  <c r="O28"/>
  <c r="P28" s="1"/>
  <c r="N28"/>
  <c r="J28"/>
  <c r="H28"/>
  <c r="G28"/>
  <c r="F28"/>
  <c r="R28" s="1"/>
  <c r="O27"/>
  <c r="P27" s="1"/>
  <c r="N27"/>
  <c r="J27"/>
  <c r="H27"/>
  <c r="G27"/>
  <c r="F27"/>
  <c r="R27" s="1"/>
  <c r="O26"/>
  <c r="P26" s="1"/>
  <c r="N26"/>
  <c r="J26"/>
  <c r="H26"/>
  <c r="G26"/>
  <c r="F26"/>
  <c r="R26" s="1"/>
  <c r="O25"/>
  <c r="N25"/>
  <c r="J25" s="1"/>
  <c r="I25"/>
  <c r="G25"/>
  <c r="H25" s="1"/>
  <c r="F25"/>
  <c r="O24"/>
  <c r="N24"/>
  <c r="J24" s="1"/>
  <c r="I24"/>
  <c r="G24"/>
  <c r="H24" s="1"/>
  <c r="F24"/>
  <c r="Q24" s="1"/>
  <c r="S24" s="1"/>
  <c r="O23"/>
  <c r="P23" s="1"/>
  <c r="N23"/>
  <c r="J23"/>
  <c r="H23"/>
  <c r="G23"/>
  <c r="F23"/>
  <c r="O22"/>
  <c r="P22" s="1"/>
  <c r="N22"/>
  <c r="J22"/>
  <c r="G22"/>
  <c r="H22" s="1"/>
  <c r="F22"/>
  <c r="O21"/>
  <c r="P21" s="1"/>
  <c r="N21"/>
  <c r="J21"/>
  <c r="H21"/>
  <c r="G21"/>
  <c r="F21"/>
  <c r="O20"/>
  <c r="P20" s="1"/>
  <c r="N20"/>
  <c r="J20" s="1"/>
  <c r="H20"/>
  <c r="G20"/>
  <c r="F20"/>
  <c r="P19"/>
  <c r="O19"/>
  <c r="N19"/>
  <c r="J19" s="1"/>
  <c r="I19"/>
  <c r="G19"/>
  <c r="H19" s="1"/>
  <c r="F19"/>
  <c r="O18"/>
  <c r="P18" s="1"/>
  <c r="N18"/>
  <c r="J18" s="1"/>
  <c r="I18"/>
  <c r="G18"/>
  <c r="H18" s="1"/>
  <c r="F18"/>
  <c r="O17"/>
  <c r="P17" s="1"/>
  <c r="N17"/>
  <c r="J17"/>
  <c r="I17"/>
  <c r="G17"/>
  <c r="H17" s="1"/>
  <c r="F17"/>
  <c r="O16"/>
  <c r="P16" s="1"/>
  <c r="N16"/>
  <c r="J16" s="1"/>
  <c r="I16"/>
  <c r="G16"/>
  <c r="H16" s="1"/>
  <c r="F16"/>
  <c r="Q16" s="1"/>
  <c r="S16" s="1"/>
  <c r="O15"/>
  <c r="P15" s="1"/>
  <c r="N15"/>
  <c r="J15"/>
  <c r="I15"/>
  <c r="G15"/>
  <c r="H15" s="1"/>
  <c r="F15"/>
  <c r="O14"/>
  <c r="P14" s="1"/>
  <c r="N14"/>
  <c r="J14"/>
  <c r="H14"/>
  <c r="G14"/>
  <c r="F14"/>
  <c r="O13"/>
  <c r="N13"/>
  <c r="J13" s="1"/>
  <c r="I13"/>
  <c r="G13"/>
  <c r="H13" s="1"/>
  <c r="F13"/>
  <c r="O12"/>
  <c r="P12" s="1"/>
  <c r="N12"/>
  <c r="J12" s="1"/>
  <c r="I12"/>
  <c r="G12"/>
  <c r="H12" s="1"/>
  <c r="F12"/>
  <c r="Q12" s="1"/>
  <c r="S12" s="1"/>
  <c r="O11"/>
  <c r="N11"/>
  <c r="J11" s="1"/>
  <c r="I11"/>
  <c r="G11"/>
  <c r="H11" s="1"/>
  <c r="F11"/>
  <c r="Q11" s="1"/>
  <c r="S11" s="1"/>
  <c r="O10"/>
  <c r="N10"/>
  <c r="J10" s="1"/>
  <c r="I10"/>
  <c r="G10"/>
  <c r="H10" s="1"/>
  <c r="F10"/>
  <c r="Q10" s="1"/>
  <c r="S10" s="1"/>
  <c r="A10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O9"/>
  <c r="N9"/>
  <c r="J9" s="1"/>
  <c r="I9"/>
  <c r="G9"/>
  <c r="H9" s="1"/>
  <c r="F9"/>
  <c r="Q9" s="1"/>
  <c r="S9" s="1"/>
  <c r="R18" l="1"/>
  <c r="R24"/>
  <c r="R67"/>
  <c r="R93"/>
  <c r="R95"/>
  <c r="R124"/>
  <c r="P9"/>
  <c r="P10"/>
  <c r="P11"/>
  <c r="P13"/>
  <c r="R16"/>
  <c r="Q18"/>
  <c r="S18" s="1"/>
  <c r="I20"/>
  <c r="Q20" s="1"/>
  <c r="S20" s="1"/>
  <c r="I21"/>
  <c r="R32"/>
  <c r="R33"/>
  <c r="R35"/>
  <c r="R39"/>
  <c r="R41"/>
  <c r="P52"/>
  <c r="P53"/>
  <c r="P56"/>
  <c r="P57"/>
  <c r="R58"/>
  <c r="P67"/>
  <c r="P68"/>
  <c r="P71"/>
  <c r="P72"/>
  <c r="R91"/>
  <c r="R14"/>
  <c r="R22"/>
  <c r="I26"/>
  <c r="Q26" s="1"/>
  <c r="S26" s="1"/>
  <c r="I27"/>
  <c r="Q27" s="1"/>
  <c r="S27" s="1"/>
  <c r="I28"/>
  <c r="Q28" s="1"/>
  <c r="S28" s="1"/>
  <c r="I29"/>
  <c r="Q29" s="1"/>
  <c r="S29" s="1"/>
  <c r="I30"/>
  <c r="Q30" s="1"/>
  <c r="S30" s="1"/>
  <c r="R42"/>
  <c r="R44"/>
  <c r="R46"/>
  <c r="I48"/>
  <c r="Q48" s="1"/>
  <c r="S48" s="1"/>
  <c r="I49"/>
  <c r="I50"/>
  <c r="Q50" s="1"/>
  <c r="S50" s="1"/>
  <c r="R62"/>
  <c r="I64"/>
  <c r="Q64" s="1"/>
  <c r="S64" s="1"/>
  <c r="I65"/>
  <c r="Q65" s="1"/>
  <c r="S65" s="1"/>
  <c r="I66"/>
  <c r="I78"/>
  <c r="Q77" s="1"/>
  <c r="S77" s="1"/>
  <c r="I80"/>
  <c r="Q79" s="1"/>
  <c r="S79" s="1"/>
  <c r="R81"/>
  <c r="I83"/>
  <c r="Q83" s="1"/>
  <c r="S83" s="1"/>
  <c r="I84"/>
  <c r="R85"/>
  <c r="I87"/>
  <c r="Q87" s="1"/>
  <c r="S87" s="1"/>
  <c r="I88"/>
  <c r="R89"/>
  <c r="I98"/>
  <c r="Q98" s="1"/>
  <c r="S98" s="1"/>
  <c r="I99"/>
  <c r="R100"/>
  <c r="I102"/>
  <c r="Q102" s="1"/>
  <c r="S102" s="1"/>
  <c r="I103"/>
  <c r="I126"/>
  <c r="Q126" s="1"/>
  <c r="S126" s="1"/>
  <c r="R129"/>
  <c r="R130"/>
  <c r="R131"/>
  <c r="R132"/>
  <c r="R9"/>
  <c r="R10"/>
  <c r="R11"/>
  <c r="R12"/>
  <c r="R20"/>
  <c r="P24"/>
  <c r="P25"/>
  <c r="P32"/>
  <c r="P33"/>
  <c r="P34"/>
  <c r="P37"/>
  <c r="P39"/>
  <c r="P40"/>
  <c r="P54"/>
  <c r="P55"/>
  <c r="P69"/>
  <c r="P70"/>
  <c r="P75"/>
  <c r="P76"/>
  <c r="R77"/>
  <c r="R79"/>
  <c r="P93"/>
  <c r="P94"/>
  <c r="P97"/>
  <c r="P106"/>
  <c r="P107"/>
  <c r="P110"/>
  <c r="P111"/>
  <c r="R116"/>
  <c r="I119"/>
  <c r="Q119" s="1"/>
  <c r="S119" s="1"/>
  <c r="I120"/>
  <c r="R121"/>
  <c r="R127"/>
  <c r="R128"/>
  <c r="I14"/>
  <c r="Q14" s="1"/>
  <c r="S14" s="1"/>
  <c r="I22"/>
  <c r="Q22" s="1"/>
  <c r="S22" s="1"/>
  <c r="I23"/>
  <c r="I36"/>
  <c r="Q35" s="1"/>
  <c r="S35" s="1"/>
  <c r="I42"/>
  <c r="Q42" s="1"/>
  <c r="S42" s="1"/>
  <c r="I44"/>
  <c r="Q44" s="1"/>
  <c r="S44" s="1"/>
  <c r="I46"/>
  <c r="Q46" s="1"/>
  <c r="S46" s="1"/>
  <c r="I47"/>
  <c r="I62"/>
  <c r="Q62" s="1"/>
  <c r="S62" s="1"/>
  <c r="I63"/>
  <c r="I73"/>
  <c r="Q73" s="1"/>
  <c r="S73" s="1"/>
  <c r="I81"/>
  <c r="Q81" s="1"/>
  <c r="S81" s="1"/>
  <c r="I82"/>
  <c r="I85"/>
  <c r="Q85" s="1"/>
  <c r="S85" s="1"/>
  <c r="I86"/>
  <c r="I89"/>
  <c r="Q89" s="1"/>
  <c r="S89" s="1"/>
  <c r="I90"/>
  <c r="I92"/>
  <c r="Q91" s="1"/>
  <c r="S91" s="1"/>
  <c r="I100"/>
  <c r="Q100" s="1"/>
  <c r="S100" s="1"/>
  <c r="I101"/>
  <c r="I118"/>
  <c r="Q118" s="1"/>
  <c r="S118" s="1"/>
  <c r="I124"/>
  <c r="I125"/>
  <c r="I129"/>
  <c r="Q129" s="1"/>
  <c r="S129" s="1"/>
  <c r="I130"/>
  <c r="Q130" s="1"/>
  <c r="S130" s="1"/>
  <c r="I131"/>
  <c r="Q131" s="1"/>
  <c r="S131" s="1"/>
  <c r="I132"/>
  <c r="Q132" s="1"/>
  <c r="S132" s="1"/>
  <c r="Q124" l="1"/>
  <c r="S124" s="1"/>
</calcChain>
</file>

<file path=xl/sharedStrings.xml><?xml version="1.0" encoding="utf-8"?>
<sst xmlns="http://schemas.openxmlformats.org/spreadsheetml/2006/main" count="184" uniqueCount="69">
  <si>
    <t xml:space="preserve">Информация о наличии объема свободной для технологического присоединения потребителей трансформаторной мощности по подстанциям и распределительным пунктам напряжения ниже 35 кВ с дифференциацией по всем уровням напряжения </t>
  </si>
  <si>
    <t>Ковдорского района электрических сетей АО "МЭС"</t>
  </si>
  <si>
    <t>(наименование сетевой организации)</t>
  </si>
  <si>
    <t>№ п\п</t>
  </si>
  <si>
    <t>№ ТП</t>
  </si>
  <si>
    <t>параметры трансформатора</t>
  </si>
  <si>
    <t>Iном А, ВН</t>
  </si>
  <si>
    <t>I ном А, НН</t>
  </si>
  <si>
    <t>Фактическая присоединенная мощность ВН, кВт</t>
  </si>
  <si>
    <t>Фактическая присоединенная мощность НН, кВт</t>
  </si>
  <si>
    <t>Максимальный ток трансформатора, А</t>
  </si>
  <si>
    <t>коэфф-нт загрузки  тр-ра,        Кн</t>
  </si>
  <si>
    <r>
      <t>Объем свободной мощности ПС СН-</t>
    </r>
    <r>
      <rPr>
        <b/>
        <sz val="12"/>
        <rFont val="Calibri"/>
        <family val="2"/>
        <charset val="204"/>
      </rPr>
      <t>ΙΙ</t>
    </r>
    <r>
      <rPr>
        <b/>
        <sz val="10"/>
        <rFont val="Arial Cyr"/>
        <family val="2"/>
        <charset val="204"/>
      </rPr>
      <t>, кВт</t>
    </r>
  </si>
  <si>
    <t>Объем свободной мощности ПС НН, кВт</t>
  </si>
  <si>
    <t>Объем свободной мощности ПС, кВА</t>
  </si>
  <si>
    <t>Замеры на Uл=0,4кВ</t>
  </si>
  <si>
    <t>Iср.  (Uл=0,4   кВ)</t>
  </si>
  <si>
    <t>Iср.  (Uл=6   (10)кВ)</t>
  </si>
  <si>
    <t>Тип</t>
  </si>
  <si>
    <t>Напряжение ВН, кВ</t>
  </si>
  <si>
    <t>Номинальная мощность (полная) Sн, кВА</t>
  </si>
  <si>
    <t>Номинальная мощность полезная Рн (=Sн*0,85), кВт</t>
  </si>
  <si>
    <t>А</t>
  </si>
  <si>
    <t>В</t>
  </si>
  <si>
    <t>С</t>
  </si>
  <si>
    <t>от ПС-41</t>
  </si>
  <si>
    <t>КТП-17</t>
  </si>
  <si>
    <t>ТМ</t>
  </si>
  <si>
    <t>КТП-6</t>
  </si>
  <si>
    <t>ТП-109</t>
  </si>
  <si>
    <t>ТП-102</t>
  </si>
  <si>
    <t>Т-1 ТМ</t>
  </si>
  <si>
    <t>Т-2 ТМ</t>
  </si>
  <si>
    <t>ТП-101</t>
  </si>
  <si>
    <t>ТП-104</t>
  </si>
  <si>
    <t>ТП-105</t>
  </si>
  <si>
    <t>ТП-103</t>
  </si>
  <si>
    <t>Т-1ТМ</t>
  </si>
  <si>
    <t>Т-2ТМ</t>
  </si>
  <si>
    <t>ТП-106</t>
  </si>
  <si>
    <t>Т-1ТМГ</t>
  </si>
  <si>
    <t>Т-2ТМГ</t>
  </si>
  <si>
    <t>ТП-107</t>
  </si>
  <si>
    <t>ТП-108</t>
  </si>
  <si>
    <t>ТМГ</t>
  </si>
  <si>
    <t>ТП-629</t>
  </si>
  <si>
    <t>ТП-625</t>
  </si>
  <si>
    <t>ТП-627</t>
  </si>
  <si>
    <t>ТП-626</t>
  </si>
  <si>
    <t>ПС 368</t>
  </si>
  <si>
    <t>ТП-124</t>
  </si>
  <si>
    <t>ТП-76</t>
  </si>
  <si>
    <t>ТП-94</t>
  </si>
  <si>
    <t>ТП-87</t>
  </si>
  <si>
    <t>ТП-74</t>
  </si>
  <si>
    <t>ТП-75</t>
  </si>
  <si>
    <t>ТП-84</t>
  </si>
  <si>
    <t>ТП-123</t>
  </si>
  <si>
    <t>ПС 40А</t>
  </si>
  <si>
    <t xml:space="preserve">РП3 </t>
  </si>
  <si>
    <t>ТП-58</t>
  </si>
  <si>
    <t>РП2</t>
  </si>
  <si>
    <t>ТП-50</t>
  </si>
  <si>
    <t>КТП-15</t>
  </si>
  <si>
    <t>КТПН-8</t>
  </si>
  <si>
    <t>КТПН-14</t>
  </si>
  <si>
    <t>ТП-93               (в т.ч. РП-1)</t>
  </si>
  <si>
    <t>И.о. начальника Ковдорского района электрических сетей АО "МЭС"</t>
  </si>
  <si>
    <t>В.Л. Вериитин</t>
  </si>
</sst>
</file>

<file path=xl/styles.xml><?xml version="1.0" encoding="utf-8"?>
<styleSheet xmlns="http://schemas.openxmlformats.org/spreadsheetml/2006/main">
  <numFmts count="1">
    <numFmt numFmtId="164" formatCode="0.0"/>
  </numFmts>
  <fonts count="9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sz val="10"/>
      <name val="Arial Cyr"/>
      <charset val="204"/>
    </font>
    <font>
      <b/>
      <sz val="9"/>
      <name val="Arial Cyr"/>
      <charset val="204"/>
    </font>
    <font>
      <b/>
      <sz val="10"/>
      <name val="Arial Cyr"/>
      <family val="2"/>
      <charset val="204"/>
    </font>
    <font>
      <b/>
      <sz val="12"/>
      <name val="Calibri"/>
      <family val="2"/>
      <charset val="204"/>
    </font>
    <font>
      <sz val="9"/>
      <name val="Arial Cyr"/>
      <charset val="204"/>
    </font>
    <font>
      <sz val="11"/>
      <name val="Arial Cyr"/>
      <charset val="204"/>
    </font>
    <font>
      <sz val="11"/>
      <color theme="1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5">
    <xf numFmtId="0" fontId="0" fillId="0" borderId="0" xfId="0"/>
    <xf numFmtId="0" fontId="1" fillId="0" borderId="0" xfId="0" applyFont="1" applyAlignment="1">
      <alignment vertical="top" wrapText="1"/>
    </xf>
    <xf numFmtId="0" fontId="1" fillId="0" borderId="0" xfId="0" applyFont="1"/>
    <xf numFmtId="0" fontId="1" fillId="0" borderId="0" xfId="0" applyFont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0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2" fillId="0" borderId="1" xfId="0" applyFont="1" applyBorder="1" applyAlignment="1"/>
    <xf numFmtId="0" fontId="2" fillId="2" borderId="1" xfId="0" applyFont="1" applyFill="1" applyBorder="1" applyAlignment="1"/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0" fillId="0" borderId="0" xfId="0" applyBorder="1"/>
    <xf numFmtId="0" fontId="0" fillId="3" borderId="6" xfId="0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7" fillId="3" borderId="3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164" fontId="7" fillId="2" borderId="3" xfId="0" applyNumberFormat="1" applyFont="1" applyFill="1" applyBorder="1" applyAlignment="1">
      <alignment horizontal="center" vertical="center" wrapText="1"/>
    </xf>
    <xf numFmtId="2" fontId="7" fillId="2" borderId="3" xfId="0" applyNumberFormat="1" applyFont="1" applyFill="1" applyBorder="1" applyAlignment="1">
      <alignment horizontal="center" vertical="center" wrapText="1"/>
    </xf>
    <xf numFmtId="2" fontId="7" fillId="3" borderId="3" xfId="0" applyNumberFormat="1" applyFont="1" applyFill="1" applyBorder="1" applyAlignment="1">
      <alignment horizontal="center" vertical="center" wrapText="1"/>
    </xf>
    <xf numFmtId="2" fontId="7" fillId="3" borderId="7" xfId="0" applyNumberFormat="1" applyFont="1" applyFill="1" applyBorder="1" applyAlignment="1">
      <alignment horizontal="center" vertical="center" wrapText="1"/>
    </xf>
    <xf numFmtId="0" fontId="7" fillId="3" borderId="0" xfId="0" applyFont="1" applyFill="1" applyBorder="1"/>
    <xf numFmtId="0" fontId="7" fillId="0" borderId="3" xfId="0" applyFont="1" applyFill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7" fillId="0" borderId="0" xfId="0" applyFont="1" applyBorder="1"/>
    <xf numFmtId="0" fontId="7" fillId="3" borderId="7" xfId="0" applyFont="1" applyFill="1" applyBorder="1" applyAlignment="1">
      <alignment horizontal="center" vertical="center" wrapText="1"/>
    </xf>
    <xf numFmtId="0" fontId="7" fillId="3" borderId="10" xfId="0" applyFont="1" applyFill="1" applyBorder="1" applyAlignment="1">
      <alignment horizontal="center" vertical="center" wrapText="1"/>
    </xf>
    <xf numFmtId="2" fontId="7" fillId="3" borderId="10" xfId="0" applyNumberFormat="1" applyFont="1" applyFill="1" applyBorder="1" applyAlignment="1">
      <alignment horizontal="center" vertical="center" wrapText="1"/>
    </xf>
    <xf numFmtId="2" fontId="8" fillId="2" borderId="3" xfId="0" applyNumberFormat="1" applyFont="1" applyFill="1" applyBorder="1" applyAlignment="1">
      <alignment horizontal="center" vertical="center" wrapText="1"/>
    </xf>
    <xf numFmtId="1" fontId="7" fillId="3" borderId="3" xfId="0" applyNumberFormat="1" applyFont="1" applyFill="1" applyBorder="1" applyAlignment="1">
      <alignment horizontal="center" vertical="center" wrapText="1"/>
    </xf>
    <xf numFmtId="0" fontId="0" fillId="3" borderId="2" xfId="0" applyFill="1" applyBorder="1" applyAlignment="1">
      <alignment wrapText="1"/>
    </xf>
    <xf numFmtId="0" fontId="0" fillId="2" borderId="0" xfId="0" applyFill="1" applyBorder="1" applyAlignment="1">
      <alignment horizontal="center" vertical="center" wrapText="1"/>
    </xf>
    <xf numFmtId="0" fontId="0" fillId="3" borderId="0" xfId="0" applyFill="1" applyBorder="1" applyAlignment="1">
      <alignment horizontal="center" vertical="center" wrapText="1"/>
    </xf>
    <xf numFmtId="0" fontId="6" fillId="0" borderId="0" xfId="0" applyFont="1" applyBorder="1"/>
    <xf numFmtId="0" fontId="0" fillId="3" borderId="0" xfId="0" applyFill="1" applyBorder="1" applyAlignment="1">
      <alignment horizontal="center"/>
    </xf>
    <xf numFmtId="0" fontId="0" fillId="0" borderId="0" xfId="0" applyFill="1"/>
    <xf numFmtId="0" fontId="0" fillId="2" borderId="0" xfId="0" applyFill="1"/>
    <xf numFmtId="0" fontId="0" fillId="3" borderId="0" xfId="0" applyFill="1" applyAlignment="1">
      <alignment horizontal="center"/>
    </xf>
    <xf numFmtId="0" fontId="6" fillId="0" borderId="0" xfId="0" applyFont="1"/>
    <xf numFmtId="0" fontId="6" fillId="3" borderId="7" xfId="0" applyFont="1" applyFill="1" applyBorder="1" applyAlignment="1">
      <alignment horizontal="center" vertical="center" wrapText="1"/>
    </xf>
    <xf numFmtId="0" fontId="6" fillId="3" borderId="10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10" xfId="0" applyFont="1" applyFill="1" applyBorder="1" applyAlignment="1">
      <alignment horizontal="center" vertical="center" wrapText="1"/>
    </xf>
    <xf numFmtId="2" fontId="7" fillId="3" borderId="7" xfId="0" applyNumberFormat="1" applyFont="1" applyFill="1" applyBorder="1" applyAlignment="1">
      <alignment horizontal="center" vertical="center" wrapText="1"/>
    </xf>
    <xf numFmtId="2" fontId="7" fillId="3" borderId="10" xfId="0" applyNumberFormat="1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top" wrapText="1"/>
    </xf>
    <xf numFmtId="0" fontId="7" fillId="2" borderId="10" xfId="0" applyFont="1" applyFill="1" applyBorder="1" applyAlignment="1">
      <alignment horizontal="center" vertical="top" wrapText="1"/>
    </xf>
    <xf numFmtId="2" fontId="7" fillId="3" borderId="7" xfId="0" applyNumberFormat="1" applyFont="1" applyFill="1" applyBorder="1" applyAlignment="1">
      <alignment horizontal="center" vertical="top" wrapText="1"/>
    </xf>
    <xf numFmtId="2" fontId="7" fillId="3" borderId="10" xfId="0" applyNumberFormat="1" applyFont="1" applyFill="1" applyBorder="1" applyAlignment="1">
      <alignment horizontal="center" vertical="top" wrapText="1"/>
    </xf>
    <xf numFmtId="0" fontId="7" fillId="3" borderId="4" xfId="0" applyFont="1" applyFill="1" applyBorder="1" applyAlignment="1">
      <alignment horizontal="center" vertical="center" wrapText="1"/>
    </xf>
    <xf numFmtId="0" fontId="7" fillId="3" borderId="5" xfId="0" applyFont="1" applyFill="1" applyBorder="1" applyAlignment="1">
      <alignment horizontal="center" vertical="center" wrapText="1"/>
    </xf>
    <xf numFmtId="0" fontId="7" fillId="3" borderId="6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center" wrapText="1" shrinkToFit="1"/>
    </xf>
    <xf numFmtId="0" fontId="3" fillId="0" borderId="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5;&#1058;&#1054;/&#1055;&#1058;&#1054;/&#1044;&#1086;&#1082;&#1091;&#1084;&#1077;&#1085;&#1090;&#1099;%20&#1055;&#1058;&#1054;/&#1053;&#1072;&#1075;&#1088;&#1091;&#1079;&#1082;&#1080;/&#1053;&#1072;&#1075;&#1088;&#1091;&#1079;&#1082;&#1080;/&#1051;&#1077;&#1090;&#1086;/2014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нагр. гол.мин"/>
      <sheetName val="нагр. 0,4"/>
      <sheetName val="ПС 41"/>
      <sheetName val="ПС 368 Ф5,21,2,22"/>
      <sheetName val="Ф8,55,Ф60"/>
      <sheetName val="ф37,Ф30"/>
      <sheetName val="Ф15,Ф36"/>
      <sheetName val="Ф46,Ф29"/>
      <sheetName val="Ф10,11"/>
      <sheetName val="Лист1"/>
      <sheetName val="Лист2"/>
      <sheetName val="нагр. гол.мак.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5">
          <cell r="A5" t="str">
            <v>ТП-31</v>
          </cell>
        </row>
        <row r="9">
          <cell r="K9" t="str">
            <v xml:space="preserve">ТП-71 </v>
          </cell>
        </row>
      </sheetData>
      <sheetData sheetId="5" refreshError="1">
        <row r="10">
          <cell r="L10">
            <v>82</v>
          </cell>
        </row>
        <row r="15">
          <cell r="B15" t="str">
            <v>ТП-33</v>
          </cell>
        </row>
        <row r="18">
          <cell r="L18" t="str">
            <v>ТП-60</v>
          </cell>
        </row>
        <row r="29">
          <cell r="B29" t="str">
            <v>ТП-39</v>
          </cell>
          <cell r="L29" t="str">
            <v>ТП-35</v>
          </cell>
        </row>
        <row r="36">
          <cell r="L36" t="str">
            <v>ТП-41</v>
          </cell>
        </row>
        <row r="39">
          <cell r="B39" t="str">
            <v>ТП-5</v>
          </cell>
        </row>
        <row r="55">
          <cell r="L55" t="str">
            <v>ТП-43</v>
          </cell>
        </row>
      </sheetData>
      <sheetData sheetId="6" refreshError="1">
        <row r="10">
          <cell r="B10">
            <v>71</v>
          </cell>
        </row>
        <row r="11">
          <cell r="A11" t="str">
            <v>ТП-66</v>
          </cell>
          <cell r="K11" t="str">
            <v>ТП-59</v>
          </cell>
        </row>
        <row r="24">
          <cell r="A24" t="str">
            <v>ТП-61</v>
          </cell>
        </row>
        <row r="25">
          <cell r="K25" t="str">
            <v>ТП-62</v>
          </cell>
        </row>
        <row r="36">
          <cell r="K36" t="str">
            <v>ТП-92</v>
          </cell>
        </row>
        <row r="38">
          <cell r="A38" t="str">
            <v>ТП-49</v>
          </cell>
        </row>
        <row r="51">
          <cell r="K51" t="str">
            <v>ТП-53</v>
          </cell>
        </row>
        <row r="54">
          <cell r="A54" t="str">
            <v>ТП-57</v>
          </cell>
        </row>
        <row r="60">
          <cell r="K60" t="str">
            <v>ТП-46</v>
          </cell>
        </row>
        <row r="68">
          <cell r="K68" t="str">
            <v>ТП-40</v>
          </cell>
        </row>
        <row r="87">
          <cell r="K87" t="str">
            <v>ТП-63</v>
          </cell>
        </row>
        <row r="97">
          <cell r="K97" t="str">
            <v>ТП-48</v>
          </cell>
        </row>
        <row r="119">
          <cell r="K119" t="str">
            <v>ТП-52</v>
          </cell>
        </row>
        <row r="126">
          <cell r="K126" t="str">
            <v>КТП-19</v>
          </cell>
        </row>
      </sheetData>
      <sheetData sheetId="7" refreshError="1">
        <row r="4">
          <cell r="A4" t="str">
            <v>ТП-65</v>
          </cell>
          <cell r="K4" t="str">
            <v>ТП-54</v>
          </cell>
        </row>
        <row r="15">
          <cell r="A15" t="str">
            <v>ТП-67</v>
          </cell>
        </row>
        <row r="18">
          <cell r="K18" t="str">
            <v>ТП-82</v>
          </cell>
        </row>
        <row r="29">
          <cell r="A29" t="str">
            <v>ТП-68</v>
          </cell>
        </row>
        <row r="41">
          <cell r="A41" t="str">
            <v>ТП-69</v>
          </cell>
        </row>
        <row r="45">
          <cell r="K45" t="str">
            <v>ТП-51</v>
          </cell>
        </row>
        <row r="55">
          <cell r="A55" t="str">
            <v>ТП-42</v>
          </cell>
        </row>
        <row r="58">
          <cell r="K58" t="str">
            <v>КТП-55</v>
          </cell>
        </row>
        <row r="65">
          <cell r="K65" t="str">
            <v>ТП-64</v>
          </cell>
        </row>
        <row r="71">
          <cell r="A71" t="str">
            <v>ТП-44</v>
          </cell>
        </row>
        <row r="72">
          <cell r="K72" t="str">
            <v>КТП-18</v>
          </cell>
        </row>
        <row r="78">
          <cell r="K78" t="str">
            <v>КТП-20</v>
          </cell>
        </row>
        <row r="84">
          <cell r="A84" t="str">
            <v>ТП-47</v>
          </cell>
        </row>
        <row r="89">
          <cell r="K89" t="str">
            <v>ТП-56</v>
          </cell>
        </row>
        <row r="100">
          <cell r="K100" t="str">
            <v>ТП-45</v>
          </cell>
        </row>
      </sheetData>
      <sheetData sheetId="8" refreshError="1">
        <row r="4">
          <cell r="L4" t="str">
            <v>КТП-89</v>
          </cell>
        </row>
        <row r="11">
          <cell r="A11" t="str">
            <v>КТП- 90</v>
          </cell>
        </row>
        <row r="22">
          <cell r="A22" t="str">
            <v>КТП-88</v>
          </cell>
        </row>
      </sheetData>
      <sheetData sheetId="9" refreshError="1"/>
      <sheetData sheetId="10" refreshError="1"/>
      <sheetData sheetId="1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I461"/>
  <sheetViews>
    <sheetView tabSelected="1" zoomScale="60" zoomScaleNormal="60" workbookViewId="0">
      <selection activeCell="I134" sqref="I134"/>
    </sheetView>
  </sheetViews>
  <sheetFormatPr defaultRowHeight="14.5" outlineLevelCol="1"/>
  <cols>
    <col min="1" max="1" width="6.08984375" style="43" customWidth="1"/>
    <col min="2" max="2" width="14.1796875" style="42" customWidth="1"/>
    <col min="4" max="4" width="7.81640625" customWidth="1"/>
    <col min="5" max="5" width="14.54296875" customWidth="1"/>
    <col min="6" max="6" width="14.453125" style="40" customWidth="1"/>
    <col min="7" max="7" width="7.36328125" style="41" customWidth="1"/>
    <col min="8" max="8" width="8.1796875" style="41" customWidth="1"/>
    <col min="9" max="10" width="16.26953125" style="41" customWidth="1"/>
    <col min="11" max="11" width="8.81640625" style="41" customWidth="1" outlineLevel="1"/>
    <col min="12" max="12" width="9.453125" style="41" customWidth="1" outlineLevel="1"/>
    <col min="13" max="14" width="9.26953125" style="41" customWidth="1" outlineLevel="1"/>
    <col min="15" max="15" width="8.26953125" style="41" customWidth="1" outlineLevel="1"/>
    <col min="16" max="16" width="10.54296875" style="41" customWidth="1"/>
    <col min="17" max="17" width="13" style="42" customWidth="1"/>
    <col min="18" max="18" width="13.453125" style="42" customWidth="1"/>
    <col min="19" max="19" width="14.453125" style="42" customWidth="1"/>
    <col min="260" max="260" width="5.1796875" customWidth="1"/>
    <col min="261" max="261" width="11.26953125" customWidth="1"/>
    <col min="263" max="263" width="7.81640625" customWidth="1"/>
    <col min="264" max="264" width="15" customWidth="1"/>
    <col min="265" max="265" width="14.453125" customWidth="1"/>
    <col min="266" max="266" width="11.1796875" customWidth="1"/>
    <col min="267" max="267" width="16.26953125" customWidth="1"/>
    <col min="268" max="268" width="10.1796875" customWidth="1"/>
    <col min="269" max="269" width="8.81640625" customWidth="1"/>
    <col min="270" max="270" width="9.453125" customWidth="1"/>
    <col min="271" max="271" width="9.26953125" customWidth="1"/>
    <col min="272" max="272" width="8.26953125" customWidth="1"/>
    <col min="273" max="273" width="11.453125" customWidth="1"/>
    <col min="274" max="274" width="14.54296875" customWidth="1"/>
    <col min="275" max="275" width="16" customWidth="1"/>
    <col min="516" max="516" width="5.1796875" customWidth="1"/>
    <col min="517" max="517" width="11.26953125" customWidth="1"/>
    <col min="519" max="519" width="7.81640625" customWidth="1"/>
    <col min="520" max="520" width="15" customWidth="1"/>
    <col min="521" max="521" width="14.453125" customWidth="1"/>
    <col min="522" max="522" width="11.1796875" customWidth="1"/>
    <col min="523" max="523" width="16.26953125" customWidth="1"/>
    <col min="524" max="524" width="10.1796875" customWidth="1"/>
    <col min="525" max="525" width="8.81640625" customWidth="1"/>
    <col min="526" max="526" width="9.453125" customWidth="1"/>
    <col min="527" max="527" width="9.26953125" customWidth="1"/>
    <col min="528" max="528" width="8.26953125" customWidth="1"/>
    <col min="529" max="529" width="11.453125" customWidth="1"/>
    <col min="530" max="530" width="14.54296875" customWidth="1"/>
    <col min="531" max="531" width="16" customWidth="1"/>
    <col min="772" max="772" width="5.1796875" customWidth="1"/>
    <col min="773" max="773" width="11.26953125" customWidth="1"/>
    <col min="775" max="775" width="7.81640625" customWidth="1"/>
    <col min="776" max="776" width="15" customWidth="1"/>
    <col min="777" max="777" width="14.453125" customWidth="1"/>
    <col min="778" max="778" width="11.1796875" customWidth="1"/>
    <col min="779" max="779" width="16.26953125" customWidth="1"/>
    <col min="780" max="780" width="10.1796875" customWidth="1"/>
    <col min="781" max="781" width="8.81640625" customWidth="1"/>
    <col min="782" max="782" width="9.453125" customWidth="1"/>
    <col min="783" max="783" width="9.26953125" customWidth="1"/>
    <col min="784" max="784" width="8.26953125" customWidth="1"/>
    <col min="785" max="785" width="11.453125" customWidth="1"/>
    <col min="786" max="786" width="14.54296875" customWidth="1"/>
    <col min="787" max="787" width="16" customWidth="1"/>
    <col min="1028" max="1028" width="5.1796875" customWidth="1"/>
    <col min="1029" max="1029" width="11.26953125" customWidth="1"/>
    <col min="1031" max="1031" width="7.81640625" customWidth="1"/>
    <col min="1032" max="1032" width="15" customWidth="1"/>
    <col min="1033" max="1033" width="14.453125" customWidth="1"/>
    <col min="1034" max="1034" width="11.1796875" customWidth="1"/>
    <col min="1035" max="1035" width="16.26953125" customWidth="1"/>
    <col min="1036" max="1036" width="10.1796875" customWidth="1"/>
    <col min="1037" max="1037" width="8.81640625" customWidth="1"/>
    <col min="1038" max="1038" width="9.453125" customWidth="1"/>
    <col min="1039" max="1039" width="9.26953125" customWidth="1"/>
    <col min="1040" max="1040" width="8.26953125" customWidth="1"/>
    <col min="1041" max="1041" width="11.453125" customWidth="1"/>
    <col min="1042" max="1042" width="14.54296875" customWidth="1"/>
    <col min="1043" max="1043" width="16" customWidth="1"/>
    <col min="1284" max="1284" width="5.1796875" customWidth="1"/>
    <col min="1285" max="1285" width="11.26953125" customWidth="1"/>
    <col min="1287" max="1287" width="7.81640625" customWidth="1"/>
    <col min="1288" max="1288" width="15" customWidth="1"/>
    <col min="1289" max="1289" width="14.453125" customWidth="1"/>
    <col min="1290" max="1290" width="11.1796875" customWidth="1"/>
    <col min="1291" max="1291" width="16.26953125" customWidth="1"/>
    <col min="1292" max="1292" width="10.1796875" customWidth="1"/>
    <col min="1293" max="1293" width="8.81640625" customWidth="1"/>
    <col min="1294" max="1294" width="9.453125" customWidth="1"/>
    <col min="1295" max="1295" width="9.26953125" customWidth="1"/>
    <col min="1296" max="1296" width="8.26953125" customWidth="1"/>
    <col min="1297" max="1297" width="11.453125" customWidth="1"/>
    <col min="1298" max="1298" width="14.54296875" customWidth="1"/>
    <col min="1299" max="1299" width="16" customWidth="1"/>
    <col min="1540" max="1540" width="5.1796875" customWidth="1"/>
    <col min="1541" max="1541" width="11.26953125" customWidth="1"/>
    <col min="1543" max="1543" width="7.81640625" customWidth="1"/>
    <col min="1544" max="1544" width="15" customWidth="1"/>
    <col min="1545" max="1545" width="14.453125" customWidth="1"/>
    <col min="1546" max="1546" width="11.1796875" customWidth="1"/>
    <col min="1547" max="1547" width="16.26953125" customWidth="1"/>
    <col min="1548" max="1548" width="10.1796875" customWidth="1"/>
    <col min="1549" max="1549" width="8.81640625" customWidth="1"/>
    <col min="1550" max="1550" width="9.453125" customWidth="1"/>
    <col min="1551" max="1551" width="9.26953125" customWidth="1"/>
    <col min="1552" max="1552" width="8.26953125" customWidth="1"/>
    <col min="1553" max="1553" width="11.453125" customWidth="1"/>
    <col min="1554" max="1554" width="14.54296875" customWidth="1"/>
    <col min="1555" max="1555" width="16" customWidth="1"/>
    <col min="1796" max="1796" width="5.1796875" customWidth="1"/>
    <col min="1797" max="1797" width="11.26953125" customWidth="1"/>
    <col min="1799" max="1799" width="7.81640625" customWidth="1"/>
    <col min="1800" max="1800" width="15" customWidth="1"/>
    <col min="1801" max="1801" width="14.453125" customWidth="1"/>
    <col min="1802" max="1802" width="11.1796875" customWidth="1"/>
    <col min="1803" max="1803" width="16.26953125" customWidth="1"/>
    <col min="1804" max="1804" width="10.1796875" customWidth="1"/>
    <col min="1805" max="1805" width="8.81640625" customWidth="1"/>
    <col min="1806" max="1806" width="9.453125" customWidth="1"/>
    <col min="1807" max="1807" width="9.26953125" customWidth="1"/>
    <col min="1808" max="1808" width="8.26953125" customWidth="1"/>
    <col min="1809" max="1809" width="11.453125" customWidth="1"/>
    <col min="1810" max="1810" width="14.54296875" customWidth="1"/>
    <col min="1811" max="1811" width="16" customWidth="1"/>
    <col min="2052" max="2052" width="5.1796875" customWidth="1"/>
    <col min="2053" max="2053" width="11.26953125" customWidth="1"/>
    <col min="2055" max="2055" width="7.81640625" customWidth="1"/>
    <col min="2056" max="2056" width="15" customWidth="1"/>
    <col min="2057" max="2057" width="14.453125" customWidth="1"/>
    <col min="2058" max="2058" width="11.1796875" customWidth="1"/>
    <col min="2059" max="2059" width="16.26953125" customWidth="1"/>
    <col min="2060" max="2060" width="10.1796875" customWidth="1"/>
    <col min="2061" max="2061" width="8.81640625" customWidth="1"/>
    <col min="2062" max="2062" width="9.453125" customWidth="1"/>
    <col min="2063" max="2063" width="9.26953125" customWidth="1"/>
    <col min="2064" max="2064" width="8.26953125" customWidth="1"/>
    <col min="2065" max="2065" width="11.453125" customWidth="1"/>
    <col min="2066" max="2066" width="14.54296875" customWidth="1"/>
    <col min="2067" max="2067" width="16" customWidth="1"/>
    <col min="2308" max="2308" width="5.1796875" customWidth="1"/>
    <col min="2309" max="2309" width="11.26953125" customWidth="1"/>
    <col min="2311" max="2311" width="7.81640625" customWidth="1"/>
    <col min="2312" max="2312" width="15" customWidth="1"/>
    <col min="2313" max="2313" width="14.453125" customWidth="1"/>
    <col min="2314" max="2314" width="11.1796875" customWidth="1"/>
    <col min="2315" max="2315" width="16.26953125" customWidth="1"/>
    <col min="2316" max="2316" width="10.1796875" customWidth="1"/>
    <col min="2317" max="2317" width="8.81640625" customWidth="1"/>
    <col min="2318" max="2318" width="9.453125" customWidth="1"/>
    <col min="2319" max="2319" width="9.26953125" customWidth="1"/>
    <col min="2320" max="2320" width="8.26953125" customWidth="1"/>
    <col min="2321" max="2321" width="11.453125" customWidth="1"/>
    <col min="2322" max="2322" width="14.54296875" customWidth="1"/>
    <col min="2323" max="2323" width="16" customWidth="1"/>
    <col min="2564" max="2564" width="5.1796875" customWidth="1"/>
    <col min="2565" max="2565" width="11.26953125" customWidth="1"/>
    <col min="2567" max="2567" width="7.81640625" customWidth="1"/>
    <col min="2568" max="2568" width="15" customWidth="1"/>
    <col min="2569" max="2569" width="14.453125" customWidth="1"/>
    <col min="2570" max="2570" width="11.1796875" customWidth="1"/>
    <col min="2571" max="2571" width="16.26953125" customWidth="1"/>
    <col min="2572" max="2572" width="10.1796875" customWidth="1"/>
    <col min="2573" max="2573" width="8.81640625" customWidth="1"/>
    <col min="2574" max="2574" width="9.453125" customWidth="1"/>
    <col min="2575" max="2575" width="9.26953125" customWidth="1"/>
    <col min="2576" max="2576" width="8.26953125" customWidth="1"/>
    <col min="2577" max="2577" width="11.453125" customWidth="1"/>
    <col min="2578" max="2578" width="14.54296875" customWidth="1"/>
    <col min="2579" max="2579" width="16" customWidth="1"/>
    <col min="2820" max="2820" width="5.1796875" customWidth="1"/>
    <col min="2821" max="2821" width="11.26953125" customWidth="1"/>
    <col min="2823" max="2823" width="7.81640625" customWidth="1"/>
    <col min="2824" max="2824" width="15" customWidth="1"/>
    <col min="2825" max="2825" width="14.453125" customWidth="1"/>
    <col min="2826" max="2826" width="11.1796875" customWidth="1"/>
    <col min="2827" max="2827" width="16.26953125" customWidth="1"/>
    <col min="2828" max="2828" width="10.1796875" customWidth="1"/>
    <col min="2829" max="2829" width="8.81640625" customWidth="1"/>
    <col min="2830" max="2830" width="9.453125" customWidth="1"/>
    <col min="2831" max="2831" width="9.26953125" customWidth="1"/>
    <col min="2832" max="2832" width="8.26953125" customWidth="1"/>
    <col min="2833" max="2833" width="11.453125" customWidth="1"/>
    <col min="2834" max="2834" width="14.54296875" customWidth="1"/>
    <col min="2835" max="2835" width="16" customWidth="1"/>
    <col min="3076" max="3076" width="5.1796875" customWidth="1"/>
    <col min="3077" max="3077" width="11.26953125" customWidth="1"/>
    <col min="3079" max="3079" width="7.81640625" customWidth="1"/>
    <col min="3080" max="3080" width="15" customWidth="1"/>
    <col min="3081" max="3081" width="14.453125" customWidth="1"/>
    <col min="3082" max="3082" width="11.1796875" customWidth="1"/>
    <col min="3083" max="3083" width="16.26953125" customWidth="1"/>
    <col min="3084" max="3084" width="10.1796875" customWidth="1"/>
    <col min="3085" max="3085" width="8.81640625" customWidth="1"/>
    <col min="3086" max="3086" width="9.453125" customWidth="1"/>
    <col min="3087" max="3087" width="9.26953125" customWidth="1"/>
    <col min="3088" max="3088" width="8.26953125" customWidth="1"/>
    <col min="3089" max="3089" width="11.453125" customWidth="1"/>
    <col min="3090" max="3090" width="14.54296875" customWidth="1"/>
    <col min="3091" max="3091" width="16" customWidth="1"/>
    <col min="3332" max="3332" width="5.1796875" customWidth="1"/>
    <col min="3333" max="3333" width="11.26953125" customWidth="1"/>
    <col min="3335" max="3335" width="7.81640625" customWidth="1"/>
    <col min="3336" max="3336" width="15" customWidth="1"/>
    <col min="3337" max="3337" width="14.453125" customWidth="1"/>
    <col min="3338" max="3338" width="11.1796875" customWidth="1"/>
    <col min="3339" max="3339" width="16.26953125" customWidth="1"/>
    <col min="3340" max="3340" width="10.1796875" customWidth="1"/>
    <col min="3341" max="3341" width="8.81640625" customWidth="1"/>
    <col min="3342" max="3342" width="9.453125" customWidth="1"/>
    <col min="3343" max="3343" width="9.26953125" customWidth="1"/>
    <col min="3344" max="3344" width="8.26953125" customWidth="1"/>
    <col min="3345" max="3345" width="11.453125" customWidth="1"/>
    <col min="3346" max="3346" width="14.54296875" customWidth="1"/>
    <col min="3347" max="3347" width="16" customWidth="1"/>
    <col min="3588" max="3588" width="5.1796875" customWidth="1"/>
    <col min="3589" max="3589" width="11.26953125" customWidth="1"/>
    <col min="3591" max="3591" width="7.81640625" customWidth="1"/>
    <col min="3592" max="3592" width="15" customWidth="1"/>
    <col min="3593" max="3593" width="14.453125" customWidth="1"/>
    <col min="3594" max="3594" width="11.1796875" customWidth="1"/>
    <col min="3595" max="3595" width="16.26953125" customWidth="1"/>
    <col min="3596" max="3596" width="10.1796875" customWidth="1"/>
    <col min="3597" max="3597" width="8.81640625" customWidth="1"/>
    <col min="3598" max="3598" width="9.453125" customWidth="1"/>
    <col min="3599" max="3599" width="9.26953125" customWidth="1"/>
    <col min="3600" max="3600" width="8.26953125" customWidth="1"/>
    <col min="3601" max="3601" width="11.453125" customWidth="1"/>
    <col min="3602" max="3602" width="14.54296875" customWidth="1"/>
    <col min="3603" max="3603" width="16" customWidth="1"/>
    <col min="3844" max="3844" width="5.1796875" customWidth="1"/>
    <col min="3845" max="3845" width="11.26953125" customWidth="1"/>
    <col min="3847" max="3847" width="7.81640625" customWidth="1"/>
    <col min="3848" max="3848" width="15" customWidth="1"/>
    <col min="3849" max="3849" width="14.453125" customWidth="1"/>
    <col min="3850" max="3850" width="11.1796875" customWidth="1"/>
    <col min="3851" max="3851" width="16.26953125" customWidth="1"/>
    <col min="3852" max="3852" width="10.1796875" customWidth="1"/>
    <col min="3853" max="3853" width="8.81640625" customWidth="1"/>
    <col min="3854" max="3854" width="9.453125" customWidth="1"/>
    <col min="3855" max="3855" width="9.26953125" customWidth="1"/>
    <col min="3856" max="3856" width="8.26953125" customWidth="1"/>
    <col min="3857" max="3857" width="11.453125" customWidth="1"/>
    <col min="3858" max="3858" width="14.54296875" customWidth="1"/>
    <col min="3859" max="3859" width="16" customWidth="1"/>
    <col min="4100" max="4100" width="5.1796875" customWidth="1"/>
    <col min="4101" max="4101" width="11.26953125" customWidth="1"/>
    <col min="4103" max="4103" width="7.81640625" customWidth="1"/>
    <col min="4104" max="4104" width="15" customWidth="1"/>
    <col min="4105" max="4105" width="14.453125" customWidth="1"/>
    <col min="4106" max="4106" width="11.1796875" customWidth="1"/>
    <col min="4107" max="4107" width="16.26953125" customWidth="1"/>
    <col min="4108" max="4108" width="10.1796875" customWidth="1"/>
    <col min="4109" max="4109" width="8.81640625" customWidth="1"/>
    <col min="4110" max="4110" width="9.453125" customWidth="1"/>
    <col min="4111" max="4111" width="9.26953125" customWidth="1"/>
    <col min="4112" max="4112" width="8.26953125" customWidth="1"/>
    <col min="4113" max="4113" width="11.453125" customWidth="1"/>
    <col min="4114" max="4114" width="14.54296875" customWidth="1"/>
    <col min="4115" max="4115" width="16" customWidth="1"/>
    <col min="4356" max="4356" width="5.1796875" customWidth="1"/>
    <col min="4357" max="4357" width="11.26953125" customWidth="1"/>
    <col min="4359" max="4359" width="7.81640625" customWidth="1"/>
    <col min="4360" max="4360" width="15" customWidth="1"/>
    <col min="4361" max="4361" width="14.453125" customWidth="1"/>
    <col min="4362" max="4362" width="11.1796875" customWidth="1"/>
    <col min="4363" max="4363" width="16.26953125" customWidth="1"/>
    <col min="4364" max="4364" width="10.1796875" customWidth="1"/>
    <col min="4365" max="4365" width="8.81640625" customWidth="1"/>
    <col min="4366" max="4366" width="9.453125" customWidth="1"/>
    <col min="4367" max="4367" width="9.26953125" customWidth="1"/>
    <col min="4368" max="4368" width="8.26953125" customWidth="1"/>
    <col min="4369" max="4369" width="11.453125" customWidth="1"/>
    <col min="4370" max="4370" width="14.54296875" customWidth="1"/>
    <col min="4371" max="4371" width="16" customWidth="1"/>
    <col min="4612" max="4612" width="5.1796875" customWidth="1"/>
    <col min="4613" max="4613" width="11.26953125" customWidth="1"/>
    <col min="4615" max="4615" width="7.81640625" customWidth="1"/>
    <col min="4616" max="4616" width="15" customWidth="1"/>
    <col min="4617" max="4617" width="14.453125" customWidth="1"/>
    <col min="4618" max="4618" width="11.1796875" customWidth="1"/>
    <col min="4619" max="4619" width="16.26953125" customWidth="1"/>
    <col min="4620" max="4620" width="10.1796875" customWidth="1"/>
    <col min="4621" max="4621" width="8.81640625" customWidth="1"/>
    <col min="4622" max="4622" width="9.453125" customWidth="1"/>
    <col min="4623" max="4623" width="9.26953125" customWidth="1"/>
    <col min="4624" max="4624" width="8.26953125" customWidth="1"/>
    <col min="4625" max="4625" width="11.453125" customWidth="1"/>
    <col min="4626" max="4626" width="14.54296875" customWidth="1"/>
    <col min="4627" max="4627" width="16" customWidth="1"/>
    <col min="4868" max="4868" width="5.1796875" customWidth="1"/>
    <col min="4869" max="4869" width="11.26953125" customWidth="1"/>
    <col min="4871" max="4871" width="7.81640625" customWidth="1"/>
    <col min="4872" max="4872" width="15" customWidth="1"/>
    <col min="4873" max="4873" width="14.453125" customWidth="1"/>
    <col min="4874" max="4874" width="11.1796875" customWidth="1"/>
    <col min="4875" max="4875" width="16.26953125" customWidth="1"/>
    <col min="4876" max="4876" width="10.1796875" customWidth="1"/>
    <col min="4877" max="4877" width="8.81640625" customWidth="1"/>
    <col min="4878" max="4878" width="9.453125" customWidth="1"/>
    <col min="4879" max="4879" width="9.26953125" customWidth="1"/>
    <col min="4880" max="4880" width="8.26953125" customWidth="1"/>
    <col min="4881" max="4881" width="11.453125" customWidth="1"/>
    <col min="4882" max="4882" width="14.54296875" customWidth="1"/>
    <col min="4883" max="4883" width="16" customWidth="1"/>
    <col min="5124" max="5124" width="5.1796875" customWidth="1"/>
    <col min="5125" max="5125" width="11.26953125" customWidth="1"/>
    <col min="5127" max="5127" width="7.81640625" customWidth="1"/>
    <col min="5128" max="5128" width="15" customWidth="1"/>
    <col min="5129" max="5129" width="14.453125" customWidth="1"/>
    <col min="5130" max="5130" width="11.1796875" customWidth="1"/>
    <col min="5131" max="5131" width="16.26953125" customWidth="1"/>
    <col min="5132" max="5132" width="10.1796875" customWidth="1"/>
    <col min="5133" max="5133" width="8.81640625" customWidth="1"/>
    <col min="5134" max="5134" width="9.453125" customWidth="1"/>
    <col min="5135" max="5135" width="9.26953125" customWidth="1"/>
    <col min="5136" max="5136" width="8.26953125" customWidth="1"/>
    <col min="5137" max="5137" width="11.453125" customWidth="1"/>
    <col min="5138" max="5138" width="14.54296875" customWidth="1"/>
    <col min="5139" max="5139" width="16" customWidth="1"/>
    <col min="5380" max="5380" width="5.1796875" customWidth="1"/>
    <col min="5381" max="5381" width="11.26953125" customWidth="1"/>
    <col min="5383" max="5383" width="7.81640625" customWidth="1"/>
    <col min="5384" max="5384" width="15" customWidth="1"/>
    <col min="5385" max="5385" width="14.453125" customWidth="1"/>
    <col min="5386" max="5386" width="11.1796875" customWidth="1"/>
    <col min="5387" max="5387" width="16.26953125" customWidth="1"/>
    <col min="5388" max="5388" width="10.1796875" customWidth="1"/>
    <col min="5389" max="5389" width="8.81640625" customWidth="1"/>
    <col min="5390" max="5390" width="9.453125" customWidth="1"/>
    <col min="5391" max="5391" width="9.26953125" customWidth="1"/>
    <col min="5392" max="5392" width="8.26953125" customWidth="1"/>
    <col min="5393" max="5393" width="11.453125" customWidth="1"/>
    <col min="5394" max="5394" width="14.54296875" customWidth="1"/>
    <col min="5395" max="5395" width="16" customWidth="1"/>
    <col min="5636" max="5636" width="5.1796875" customWidth="1"/>
    <col min="5637" max="5637" width="11.26953125" customWidth="1"/>
    <col min="5639" max="5639" width="7.81640625" customWidth="1"/>
    <col min="5640" max="5640" width="15" customWidth="1"/>
    <col min="5641" max="5641" width="14.453125" customWidth="1"/>
    <col min="5642" max="5642" width="11.1796875" customWidth="1"/>
    <col min="5643" max="5643" width="16.26953125" customWidth="1"/>
    <col min="5644" max="5644" width="10.1796875" customWidth="1"/>
    <col min="5645" max="5645" width="8.81640625" customWidth="1"/>
    <col min="5646" max="5646" width="9.453125" customWidth="1"/>
    <col min="5647" max="5647" width="9.26953125" customWidth="1"/>
    <col min="5648" max="5648" width="8.26953125" customWidth="1"/>
    <col min="5649" max="5649" width="11.453125" customWidth="1"/>
    <col min="5650" max="5650" width="14.54296875" customWidth="1"/>
    <col min="5651" max="5651" width="16" customWidth="1"/>
    <col min="5892" max="5892" width="5.1796875" customWidth="1"/>
    <col min="5893" max="5893" width="11.26953125" customWidth="1"/>
    <col min="5895" max="5895" width="7.81640625" customWidth="1"/>
    <col min="5896" max="5896" width="15" customWidth="1"/>
    <col min="5897" max="5897" width="14.453125" customWidth="1"/>
    <col min="5898" max="5898" width="11.1796875" customWidth="1"/>
    <col min="5899" max="5899" width="16.26953125" customWidth="1"/>
    <col min="5900" max="5900" width="10.1796875" customWidth="1"/>
    <col min="5901" max="5901" width="8.81640625" customWidth="1"/>
    <col min="5902" max="5902" width="9.453125" customWidth="1"/>
    <col min="5903" max="5903" width="9.26953125" customWidth="1"/>
    <col min="5904" max="5904" width="8.26953125" customWidth="1"/>
    <col min="5905" max="5905" width="11.453125" customWidth="1"/>
    <col min="5906" max="5906" width="14.54296875" customWidth="1"/>
    <col min="5907" max="5907" width="16" customWidth="1"/>
    <col min="6148" max="6148" width="5.1796875" customWidth="1"/>
    <col min="6149" max="6149" width="11.26953125" customWidth="1"/>
    <col min="6151" max="6151" width="7.81640625" customWidth="1"/>
    <col min="6152" max="6152" width="15" customWidth="1"/>
    <col min="6153" max="6153" width="14.453125" customWidth="1"/>
    <col min="6154" max="6154" width="11.1796875" customWidth="1"/>
    <col min="6155" max="6155" width="16.26953125" customWidth="1"/>
    <col min="6156" max="6156" width="10.1796875" customWidth="1"/>
    <col min="6157" max="6157" width="8.81640625" customWidth="1"/>
    <col min="6158" max="6158" width="9.453125" customWidth="1"/>
    <col min="6159" max="6159" width="9.26953125" customWidth="1"/>
    <col min="6160" max="6160" width="8.26953125" customWidth="1"/>
    <col min="6161" max="6161" width="11.453125" customWidth="1"/>
    <col min="6162" max="6162" width="14.54296875" customWidth="1"/>
    <col min="6163" max="6163" width="16" customWidth="1"/>
    <col min="6404" max="6404" width="5.1796875" customWidth="1"/>
    <col min="6405" max="6405" width="11.26953125" customWidth="1"/>
    <col min="6407" max="6407" width="7.81640625" customWidth="1"/>
    <col min="6408" max="6408" width="15" customWidth="1"/>
    <col min="6409" max="6409" width="14.453125" customWidth="1"/>
    <col min="6410" max="6410" width="11.1796875" customWidth="1"/>
    <col min="6411" max="6411" width="16.26953125" customWidth="1"/>
    <col min="6412" max="6412" width="10.1796875" customWidth="1"/>
    <col min="6413" max="6413" width="8.81640625" customWidth="1"/>
    <col min="6414" max="6414" width="9.453125" customWidth="1"/>
    <col min="6415" max="6415" width="9.26953125" customWidth="1"/>
    <col min="6416" max="6416" width="8.26953125" customWidth="1"/>
    <col min="6417" max="6417" width="11.453125" customWidth="1"/>
    <col min="6418" max="6418" width="14.54296875" customWidth="1"/>
    <col min="6419" max="6419" width="16" customWidth="1"/>
    <col min="6660" max="6660" width="5.1796875" customWidth="1"/>
    <col min="6661" max="6661" width="11.26953125" customWidth="1"/>
    <col min="6663" max="6663" width="7.81640625" customWidth="1"/>
    <col min="6664" max="6664" width="15" customWidth="1"/>
    <col min="6665" max="6665" width="14.453125" customWidth="1"/>
    <col min="6666" max="6666" width="11.1796875" customWidth="1"/>
    <col min="6667" max="6667" width="16.26953125" customWidth="1"/>
    <col min="6668" max="6668" width="10.1796875" customWidth="1"/>
    <col min="6669" max="6669" width="8.81640625" customWidth="1"/>
    <col min="6670" max="6670" width="9.453125" customWidth="1"/>
    <col min="6671" max="6671" width="9.26953125" customWidth="1"/>
    <col min="6672" max="6672" width="8.26953125" customWidth="1"/>
    <col min="6673" max="6673" width="11.453125" customWidth="1"/>
    <col min="6674" max="6674" width="14.54296875" customWidth="1"/>
    <col min="6675" max="6675" width="16" customWidth="1"/>
    <col min="6916" max="6916" width="5.1796875" customWidth="1"/>
    <col min="6917" max="6917" width="11.26953125" customWidth="1"/>
    <col min="6919" max="6919" width="7.81640625" customWidth="1"/>
    <col min="6920" max="6920" width="15" customWidth="1"/>
    <col min="6921" max="6921" width="14.453125" customWidth="1"/>
    <col min="6922" max="6922" width="11.1796875" customWidth="1"/>
    <col min="6923" max="6923" width="16.26953125" customWidth="1"/>
    <col min="6924" max="6924" width="10.1796875" customWidth="1"/>
    <col min="6925" max="6925" width="8.81640625" customWidth="1"/>
    <col min="6926" max="6926" width="9.453125" customWidth="1"/>
    <col min="6927" max="6927" width="9.26953125" customWidth="1"/>
    <col min="6928" max="6928" width="8.26953125" customWidth="1"/>
    <col min="6929" max="6929" width="11.453125" customWidth="1"/>
    <col min="6930" max="6930" width="14.54296875" customWidth="1"/>
    <col min="6931" max="6931" width="16" customWidth="1"/>
    <col min="7172" max="7172" width="5.1796875" customWidth="1"/>
    <col min="7173" max="7173" width="11.26953125" customWidth="1"/>
    <col min="7175" max="7175" width="7.81640625" customWidth="1"/>
    <col min="7176" max="7176" width="15" customWidth="1"/>
    <col min="7177" max="7177" width="14.453125" customWidth="1"/>
    <col min="7178" max="7178" width="11.1796875" customWidth="1"/>
    <col min="7179" max="7179" width="16.26953125" customWidth="1"/>
    <col min="7180" max="7180" width="10.1796875" customWidth="1"/>
    <col min="7181" max="7181" width="8.81640625" customWidth="1"/>
    <col min="7182" max="7182" width="9.453125" customWidth="1"/>
    <col min="7183" max="7183" width="9.26953125" customWidth="1"/>
    <col min="7184" max="7184" width="8.26953125" customWidth="1"/>
    <col min="7185" max="7185" width="11.453125" customWidth="1"/>
    <col min="7186" max="7186" width="14.54296875" customWidth="1"/>
    <col min="7187" max="7187" width="16" customWidth="1"/>
    <col min="7428" max="7428" width="5.1796875" customWidth="1"/>
    <col min="7429" max="7429" width="11.26953125" customWidth="1"/>
    <col min="7431" max="7431" width="7.81640625" customWidth="1"/>
    <col min="7432" max="7432" width="15" customWidth="1"/>
    <col min="7433" max="7433" width="14.453125" customWidth="1"/>
    <col min="7434" max="7434" width="11.1796875" customWidth="1"/>
    <col min="7435" max="7435" width="16.26953125" customWidth="1"/>
    <col min="7436" max="7436" width="10.1796875" customWidth="1"/>
    <col min="7437" max="7437" width="8.81640625" customWidth="1"/>
    <col min="7438" max="7438" width="9.453125" customWidth="1"/>
    <col min="7439" max="7439" width="9.26953125" customWidth="1"/>
    <col min="7440" max="7440" width="8.26953125" customWidth="1"/>
    <col min="7441" max="7441" width="11.453125" customWidth="1"/>
    <col min="7442" max="7442" width="14.54296875" customWidth="1"/>
    <col min="7443" max="7443" width="16" customWidth="1"/>
    <col min="7684" max="7684" width="5.1796875" customWidth="1"/>
    <col min="7685" max="7685" width="11.26953125" customWidth="1"/>
    <col min="7687" max="7687" width="7.81640625" customWidth="1"/>
    <col min="7688" max="7688" width="15" customWidth="1"/>
    <col min="7689" max="7689" width="14.453125" customWidth="1"/>
    <col min="7690" max="7690" width="11.1796875" customWidth="1"/>
    <col min="7691" max="7691" width="16.26953125" customWidth="1"/>
    <col min="7692" max="7692" width="10.1796875" customWidth="1"/>
    <col min="7693" max="7693" width="8.81640625" customWidth="1"/>
    <col min="7694" max="7694" width="9.453125" customWidth="1"/>
    <col min="7695" max="7695" width="9.26953125" customWidth="1"/>
    <col min="7696" max="7696" width="8.26953125" customWidth="1"/>
    <col min="7697" max="7697" width="11.453125" customWidth="1"/>
    <col min="7698" max="7698" width="14.54296875" customWidth="1"/>
    <col min="7699" max="7699" width="16" customWidth="1"/>
    <col min="7940" max="7940" width="5.1796875" customWidth="1"/>
    <col min="7941" max="7941" width="11.26953125" customWidth="1"/>
    <col min="7943" max="7943" width="7.81640625" customWidth="1"/>
    <col min="7944" max="7944" width="15" customWidth="1"/>
    <col min="7945" max="7945" width="14.453125" customWidth="1"/>
    <col min="7946" max="7946" width="11.1796875" customWidth="1"/>
    <col min="7947" max="7947" width="16.26953125" customWidth="1"/>
    <col min="7948" max="7948" width="10.1796875" customWidth="1"/>
    <col min="7949" max="7949" width="8.81640625" customWidth="1"/>
    <col min="7950" max="7950" width="9.453125" customWidth="1"/>
    <col min="7951" max="7951" width="9.26953125" customWidth="1"/>
    <col min="7952" max="7952" width="8.26953125" customWidth="1"/>
    <col min="7953" max="7953" width="11.453125" customWidth="1"/>
    <col min="7954" max="7954" width="14.54296875" customWidth="1"/>
    <col min="7955" max="7955" width="16" customWidth="1"/>
    <col min="8196" max="8196" width="5.1796875" customWidth="1"/>
    <col min="8197" max="8197" width="11.26953125" customWidth="1"/>
    <col min="8199" max="8199" width="7.81640625" customWidth="1"/>
    <col min="8200" max="8200" width="15" customWidth="1"/>
    <col min="8201" max="8201" width="14.453125" customWidth="1"/>
    <col min="8202" max="8202" width="11.1796875" customWidth="1"/>
    <col min="8203" max="8203" width="16.26953125" customWidth="1"/>
    <col min="8204" max="8204" width="10.1796875" customWidth="1"/>
    <col min="8205" max="8205" width="8.81640625" customWidth="1"/>
    <col min="8206" max="8206" width="9.453125" customWidth="1"/>
    <col min="8207" max="8207" width="9.26953125" customWidth="1"/>
    <col min="8208" max="8208" width="8.26953125" customWidth="1"/>
    <col min="8209" max="8209" width="11.453125" customWidth="1"/>
    <col min="8210" max="8210" width="14.54296875" customWidth="1"/>
    <col min="8211" max="8211" width="16" customWidth="1"/>
    <col min="8452" max="8452" width="5.1796875" customWidth="1"/>
    <col min="8453" max="8453" width="11.26953125" customWidth="1"/>
    <col min="8455" max="8455" width="7.81640625" customWidth="1"/>
    <col min="8456" max="8456" width="15" customWidth="1"/>
    <col min="8457" max="8457" width="14.453125" customWidth="1"/>
    <col min="8458" max="8458" width="11.1796875" customWidth="1"/>
    <col min="8459" max="8459" width="16.26953125" customWidth="1"/>
    <col min="8460" max="8460" width="10.1796875" customWidth="1"/>
    <col min="8461" max="8461" width="8.81640625" customWidth="1"/>
    <col min="8462" max="8462" width="9.453125" customWidth="1"/>
    <col min="8463" max="8463" width="9.26953125" customWidth="1"/>
    <col min="8464" max="8464" width="8.26953125" customWidth="1"/>
    <col min="8465" max="8465" width="11.453125" customWidth="1"/>
    <col min="8466" max="8466" width="14.54296875" customWidth="1"/>
    <col min="8467" max="8467" width="16" customWidth="1"/>
    <col min="8708" max="8708" width="5.1796875" customWidth="1"/>
    <col min="8709" max="8709" width="11.26953125" customWidth="1"/>
    <col min="8711" max="8711" width="7.81640625" customWidth="1"/>
    <col min="8712" max="8712" width="15" customWidth="1"/>
    <col min="8713" max="8713" width="14.453125" customWidth="1"/>
    <col min="8714" max="8714" width="11.1796875" customWidth="1"/>
    <col min="8715" max="8715" width="16.26953125" customWidth="1"/>
    <col min="8716" max="8716" width="10.1796875" customWidth="1"/>
    <col min="8717" max="8717" width="8.81640625" customWidth="1"/>
    <col min="8718" max="8718" width="9.453125" customWidth="1"/>
    <col min="8719" max="8719" width="9.26953125" customWidth="1"/>
    <col min="8720" max="8720" width="8.26953125" customWidth="1"/>
    <col min="8721" max="8721" width="11.453125" customWidth="1"/>
    <col min="8722" max="8722" width="14.54296875" customWidth="1"/>
    <col min="8723" max="8723" width="16" customWidth="1"/>
    <col min="8964" max="8964" width="5.1796875" customWidth="1"/>
    <col min="8965" max="8965" width="11.26953125" customWidth="1"/>
    <col min="8967" max="8967" width="7.81640625" customWidth="1"/>
    <col min="8968" max="8968" width="15" customWidth="1"/>
    <col min="8969" max="8969" width="14.453125" customWidth="1"/>
    <col min="8970" max="8970" width="11.1796875" customWidth="1"/>
    <col min="8971" max="8971" width="16.26953125" customWidth="1"/>
    <col min="8972" max="8972" width="10.1796875" customWidth="1"/>
    <col min="8973" max="8973" width="8.81640625" customWidth="1"/>
    <col min="8974" max="8974" width="9.453125" customWidth="1"/>
    <col min="8975" max="8975" width="9.26953125" customWidth="1"/>
    <col min="8976" max="8976" width="8.26953125" customWidth="1"/>
    <col min="8977" max="8977" width="11.453125" customWidth="1"/>
    <col min="8978" max="8978" width="14.54296875" customWidth="1"/>
    <col min="8979" max="8979" width="16" customWidth="1"/>
    <col min="9220" max="9220" width="5.1796875" customWidth="1"/>
    <col min="9221" max="9221" width="11.26953125" customWidth="1"/>
    <col min="9223" max="9223" width="7.81640625" customWidth="1"/>
    <col min="9224" max="9224" width="15" customWidth="1"/>
    <col min="9225" max="9225" width="14.453125" customWidth="1"/>
    <col min="9226" max="9226" width="11.1796875" customWidth="1"/>
    <col min="9227" max="9227" width="16.26953125" customWidth="1"/>
    <col min="9228" max="9228" width="10.1796875" customWidth="1"/>
    <col min="9229" max="9229" width="8.81640625" customWidth="1"/>
    <col min="9230" max="9230" width="9.453125" customWidth="1"/>
    <col min="9231" max="9231" width="9.26953125" customWidth="1"/>
    <col min="9232" max="9232" width="8.26953125" customWidth="1"/>
    <col min="9233" max="9233" width="11.453125" customWidth="1"/>
    <col min="9234" max="9234" width="14.54296875" customWidth="1"/>
    <col min="9235" max="9235" width="16" customWidth="1"/>
    <col min="9476" max="9476" width="5.1796875" customWidth="1"/>
    <col min="9477" max="9477" width="11.26953125" customWidth="1"/>
    <col min="9479" max="9479" width="7.81640625" customWidth="1"/>
    <col min="9480" max="9480" width="15" customWidth="1"/>
    <col min="9481" max="9481" width="14.453125" customWidth="1"/>
    <col min="9482" max="9482" width="11.1796875" customWidth="1"/>
    <col min="9483" max="9483" width="16.26953125" customWidth="1"/>
    <col min="9484" max="9484" width="10.1796875" customWidth="1"/>
    <col min="9485" max="9485" width="8.81640625" customWidth="1"/>
    <col min="9486" max="9486" width="9.453125" customWidth="1"/>
    <col min="9487" max="9487" width="9.26953125" customWidth="1"/>
    <col min="9488" max="9488" width="8.26953125" customWidth="1"/>
    <col min="9489" max="9489" width="11.453125" customWidth="1"/>
    <col min="9490" max="9490" width="14.54296875" customWidth="1"/>
    <col min="9491" max="9491" width="16" customWidth="1"/>
    <col min="9732" max="9732" width="5.1796875" customWidth="1"/>
    <col min="9733" max="9733" width="11.26953125" customWidth="1"/>
    <col min="9735" max="9735" width="7.81640625" customWidth="1"/>
    <col min="9736" max="9736" width="15" customWidth="1"/>
    <col min="9737" max="9737" width="14.453125" customWidth="1"/>
    <col min="9738" max="9738" width="11.1796875" customWidth="1"/>
    <col min="9739" max="9739" width="16.26953125" customWidth="1"/>
    <col min="9740" max="9740" width="10.1796875" customWidth="1"/>
    <col min="9741" max="9741" width="8.81640625" customWidth="1"/>
    <col min="9742" max="9742" width="9.453125" customWidth="1"/>
    <col min="9743" max="9743" width="9.26953125" customWidth="1"/>
    <col min="9744" max="9744" width="8.26953125" customWidth="1"/>
    <col min="9745" max="9745" width="11.453125" customWidth="1"/>
    <col min="9746" max="9746" width="14.54296875" customWidth="1"/>
    <col min="9747" max="9747" width="16" customWidth="1"/>
    <col min="9988" max="9988" width="5.1796875" customWidth="1"/>
    <col min="9989" max="9989" width="11.26953125" customWidth="1"/>
    <col min="9991" max="9991" width="7.81640625" customWidth="1"/>
    <col min="9992" max="9992" width="15" customWidth="1"/>
    <col min="9993" max="9993" width="14.453125" customWidth="1"/>
    <col min="9994" max="9994" width="11.1796875" customWidth="1"/>
    <col min="9995" max="9995" width="16.26953125" customWidth="1"/>
    <col min="9996" max="9996" width="10.1796875" customWidth="1"/>
    <col min="9997" max="9997" width="8.81640625" customWidth="1"/>
    <col min="9998" max="9998" width="9.453125" customWidth="1"/>
    <col min="9999" max="9999" width="9.26953125" customWidth="1"/>
    <col min="10000" max="10000" width="8.26953125" customWidth="1"/>
    <col min="10001" max="10001" width="11.453125" customWidth="1"/>
    <col min="10002" max="10002" width="14.54296875" customWidth="1"/>
    <col min="10003" max="10003" width="16" customWidth="1"/>
    <col min="10244" max="10244" width="5.1796875" customWidth="1"/>
    <col min="10245" max="10245" width="11.26953125" customWidth="1"/>
    <col min="10247" max="10247" width="7.81640625" customWidth="1"/>
    <col min="10248" max="10248" width="15" customWidth="1"/>
    <col min="10249" max="10249" width="14.453125" customWidth="1"/>
    <col min="10250" max="10250" width="11.1796875" customWidth="1"/>
    <col min="10251" max="10251" width="16.26953125" customWidth="1"/>
    <col min="10252" max="10252" width="10.1796875" customWidth="1"/>
    <col min="10253" max="10253" width="8.81640625" customWidth="1"/>
    <col min="10254" max="10254" width="9.453125" customWidth="1"/>
    <col min="10255" max="10255" width="9.26953125" customWidth="1"/>
    <col min="10256" max="10256" width="8.26953125" customWidth="1"/>
    <col min="10257" max="10257" width="11.453125" customWidth="1"/>
    <col min="10258" max="10258" width="14.54296875" customWidth="1"/>
    <col min="10259" max="10259" width="16" customWidth="1"/>
    <col min="10500" max="10500" width="5.1796875" customWidth="1"/>
    <col min="10501" max="10501" width="11.26953125" customWidth="1"/>
    <col min="10503" max="10503" width="7.81640625" customWidth="1"/>
    <col min="10504" max="10504" width="15" customWidth="1"/>
    <col min="10505" max="10505" width="14.453125" customWidth="1"/>
    <col min="10506" max="10506" width="11.1796875" customWidth="1"/>
    <col min="10507" max="10507" width="16.26953125" customWidth="1"/>
    <col min="10508" max="10508" width="10.1796875" customWidth="1"/>
    <col min="10509" max="10509" width="8.81640625" customWidth="1"/>
    <col min="10510" max="10510" width="9.453125" customWidth="1"/>
    <col min="10511" max="10511" width="9.26953125" customWidth="1"/>
    <col min="10512" max="10512" width="8.26953125" customWidth="1"/>
    <col min="10513" max="10513" width="11.453125" customWidth="1"/>
    <col min="10514" max="10514" width="14.54296875" customWidth="1"/>
    <col min="10515" max="10515" width="16" customWidth="1"/>
    <col min="10756" max="10756" width="5.1796875" customWidth="1"/>
    <col min="10757" max="10757" width="11.26953125" customWidth="1"/>
    <col min="10759" max="10759" width="7.81640625" customWidth="1"/>
    <col min="10760" max="10760" width="15" customWidth="1"/>
    <col min="10761" max="10761" width="14.453125" customWidth="1"/>
    <col min="10762" max="10762" width="11.1796875" customWidth="1"/>
    <col min="10763" max="10763" width="16.26953125" customWidth="1"/>
    <col min="10764" max="10764" width="10.1796875" customWidth="1"/>
    <col min="10765" max="10765" width="8.81640625" customWidth="1"/>
    <col min="10766" max="10766" width="9.453125" customWidth="1"/>
    <col min="10767" max="10767" width="9.26953125" customWidth="1"/>
    <col min="10768" max="10768" width="8.26953125" customWidth="1"/>
    <col min="10769" max="10769" width="11.453125" customWidth="1"/>
    <col min="10770" max="10770" width="14.54296875" customWidth="1"/>
    <col min="10771" max="10771" width="16" customWidth="1"/>
    <col min="11012" max="11012" width="5.1796875" customWidth="1"/>
    <col min="11013" max="11013" width="11.26953125" customWidth="1"/>
    <col min="11015" max="11015" width="7.81640625" customWidth="1"/>
    <col min="11016" max="11016" width="15" customWidth="1"/>
    <col min="11017" max="11017" width="14.453125" customWidth="1"/>
    <col min="11018" max="11018" width="11.1796875" customWidth="1"/>
    <col min="11019" max="11019" width="16.26953125" customWidth="1"/>
    <col min="11020" max="11020" width="10.1796875" customWidth="1"/>
    <col min="11021" max="11021" width="8.81640625" customWidth="1"/>
    <col min="11022" max="11022" width="9.453125" customWidth="1"/>
    <col min="11023" max="11023" width="9.26953125" customWidth="1"/>
    <col min="11024" max="11024" width="8.26953125" customWidth="1"/>
    <col min="11025" max="11025" width="11.453125" customWidth="1"/>
    <col min="11026" max="11026" width="14.54296875" customWidth="1"/>
    <col min="11027" max="11027" width="16" customWidth="1"/>
    <col min="11268" max="11268" width="5.1796875" customWidth="1"/>
    <col min="11269" max="11269" width="11.26953125" customWidth="1"/>
    <col min="11271" max="11271" width="7.81640625" customWidth="1"/>
    <col min="11272" max="11272" width="15" customWidth="1"/>
    <col min="11273" max="11273" width="14.453125" customWidth="1"/>
    <col min="11274" max="11274" width="11.1796875" customWidth="1"/>
    <col min="11275" max="11275" width="16.26953125" customWidth="1"/>
    <col min="11276" max="11276" width="10.1796875" customWidth="1"/>
    <col min="11277" max="11277" width="8.81640625" customWidth="1"/>
    <col min="11278" max="11278" width="9.453125" customWidth="1"/>
    <col min="11279" max="11279" width="9.26953125" customWidth="1"/>
    <col min="11280" max="11280" width="8.26953125" customWidth="1"/>
    <col min="11281" max="11281" width="11.453125" customWidth="1"/>
    <col min="11282" max="11282" width="14.54296875" customWidth="1"/>
    <col min="11283" max="11283" width="16" customWidth="1"/>
    <col min="11524" max="11524" width="5.1796875" customWidth="1"/>
    <col min="11525" max="11525" width="11.26953125" customWidth="1"/>
    <col min="11527" max="11527" width="7.81640625" customWidth="1"/>
    <col min="11528" max="11528" width="15" customWidth="1"/>
    <col min="11529" max="11529" width="14.453125" customWidth="1"/>
    <col min="11530" max="11530" width="11.1796875" customWidth="1"/>
    <col min="11531" max="11531" width="16.26953125" customWidth="1"/>
    <col min="11532" max="11532" width="10.1796875" customWidth="1"/>
    <col min="11533" max="11533" width="8.81640625" customWidth="1"/>
    <col min="11534" max="11534" width="9.453125" customWidth="1"/>
    <col min="11535" max="11535" width="9.26953125" customWidth="1"/>
    <col min="11536" max="11536" width="8.26953125" customWidth="1"/>
    <col min="11537" max="11537" width="11.453125" customWidth="1"/>
    <col min="11538" max="11538" width="14.54296875" customWidth="1"/>
    <col min="11539" max="11539" width="16" customWidth="1"/>
    <col min="11780" max="11780" width="5.1796875" customWidth="1"/>
    <col min="11781" max="11781" width="11.26953125" customWidth="1"/>
    <col min="11783" max="11783" width="7.81640625" customWidth="1"/>
    <col min="11784" max="11784" width="15" customWidth="1"/>
    <col min="11785" max="11785" width="14.453125" customWidth="1"/>
    <col min="11786" max="11786" width="11.1796875" customWidth="1"/>
    <col min="11787" max="11787" width="16.26953125" customWidth="1"/>
    <col min="11788" max="11788" width="10.1796875" customWidth="1"/>
    <col min="11789" max="11789" width="8.81640625" customWidth="1"/>
    <col min="11790" max="11790" width="9.453125" customWidth="1"/>
    <col min="11791" max="11791" width="9.26953125" customWidth="1"/>
    <col min="11792" max="11792" width="8.26953125" customWidth="1"/>
    <col min="11793" max="11793" width="11.453125" customWidth="1"/>
    <col min="11794" max="11794" width="14.54296875" customWidth="1"/>
    <col min="11795" max="11795" width="16" customWidth="1"/>
    <col min="12036" max="12036" width="5.1796875" customWidth="1"/>
    <col min="12037" max="12037" width="11.26953125" customWidth="1"/>
    <col min="12039" max="12039" width="7.81640625" customWidth="1"/>
    <col min="12040" max="12040" width="15" customWidth="1"/>
    <col min="12041" max="12041" width="14.453125" customWidth="1"/>
    <col min="12042" max="12042" width="11.1796875" customWidth="1"/>
    <col min="12043" max="12043" width="16.26953125" customWidth="1"/>
    <col min="12044" max="12044" width="10.1796875" customWidth="1"/>
    <col min="12045" max="12045" width="8.81640625" customWidth="1"/>
    <col min="12046" max="12046" width="9.453125" customWidth="1"/>
    <col min="12047" max="12047" width="9.26953125" customWidth="1"/>
    <col min="12048" max="12048" width="8.26953125" customWidth="1"/>
    <col min="12049" max="12049" width="11.453125" customWidth="1"/>
    <col min="12050" max="12050" width="14.54296875" customWidth="1"/>
    <col min="12051" max="12051" width="16" customWidth="1"/>
    <col min="12292" max="12292" width="5.1796875" customWidth="1"/>
    <col min="12293" max="12293" width="11.26953125" customWidth="1"/>
    <col min="12295" max="12295" width="7.81640625" customWidth="1"/>
    <col min="12296" max="12296" width="15" customWidth="1"/>
    <col min="12297" max="12297" width="14.453125" customWidth="1"/>
    <col min="12298" max="12298" width="11.1796875" customWidth="1"/>
    <col min="12299" max="12299" width="16.26953125" customWidth="1"/>
    <col min="12300" max="12300" width="10.1796875" customWidth="1"/>
    <col min="12301" max="12301" width="8.81640625" customWidth="1"/>
    <col min="12302" max="12302" width="9.453125" customWidth="1"/>
    <col min="12303" max="12303" width="9.26953125" customWidth="1"/>
    <col min="12304" max="12304" width="8.26953125" customWidth="1"/>
    <col min="12305" max="12305" width="11.453125" customWidth="1"/>
    <col min="12306" max="12306" width="14.54296875" customWidth="1"/>
    <col min="12307" max="12307" width="16" customWidth="1"/>
    <col min="12548" max="12548" width="5.1796875" customWidth="1"/>
    <col min="12549" max="12549" width="11.26953125" customWidth="1"/>
    <col min="12551" max="12551" width="7.81640625" customWidth="1"/>
    <col min="12552" max="12552" width="15" customWidth="1"/>
    <col min="12553" max="12553" width="14.453125" customWidth="1"/>
    <col min="12554" max="12554" width="11.1796875" customWidth="1"/>
    <col min="12555" max="12555" width="16.26953125" customWidth="1"/>
    <col min="12556" max="12556" width="10.1796875" customWidth="1"/>
    <col min="12557" max="12557" width="8.81640625" customWidth="1"/>
    <col min="12558" max="12558" width="9.453125" customWidth="1"/>
    <col min="12559" max="12559" width="9.26953125" customWidth="1"/>
    <col min="12560" max="12560" width="8.26953125" customWidth="1"/>
    <col min="12561" max="12561" width="11.453125" customWidth="1"/>
    <col min="12562" max="12562" width="14.54296875" customWidth="1"/>
    <col min="12563" max="12563" width="16" customWidth="1"/>
    <col min="12804" max="12804" width="5.1796875" customWidth="1"/>
    <col min="12805" max="12805" width="11.26953125" customWidth="1"/>
    <col min="12807" max="12807" width="7.81640625" customWidth="1"/>
    <col min="12808" max="12808" width="15" customWidth="1"/>
    <col min="12809" max="12809" width="14.453125" customWidth="1"/>
    <col min="12810" max="12810" width="11.1796875" customWidth="1"/>
    <col min="12811" max="12811" width="16.26953125" customWidth="1"/>
    <col min="12812" max="12812" width="10.1796875" customWidth="1"/>
    <col min="12813" max="12813" width="8.81640625" customWidth="1"/>
    <col min="12814" max="12814" width="9.453125" customWidth="1"/>
    <col min="12815" max="12815" width="9.26953125" customWidth="1"/>
    <col min="12816" max="12816" width="8.26953125" customWidth="1"/>
    <col min="12817" max="12817" width="11.453125" customWidth="1"/>
    <col min="12818" max="12818" width="14.54296875" customWidth="1"/>
    <col min="12819" max="12819" width="16" customWidth="1"/>
    <col min="13060" max="13060" width="5.1796875" customWidth="1"/>
    <col min="13061" max="13061" width="11.26953125" customWidth="1"/>
    <col min="13063" max="13063" width="7.81640625" customWidth="1"/>
    <col min="13064" max="13064" width="15" customWidth="1"/>
    <col min="13065" max="13065" width="14.453125" customWidth="1"/>
    <col min="13066" max="13066" width="11.1796875" customWidth="1"/>
    <col min="13067" max="13067" width="16.26953125" customWidth="1"/>
    <col min="13068" max="13068" width="10.1796875" customWidth="1"/>
    <col min="13069" max="13069" width="8.81640625" customWidth="1"/>
    <col min="13070" max="13070" width="9.453125" customWidth="1"/>
    <col min="13071" max="13071" width="9.26953125" customWidth="1"/>
    <col min="13072" max="13072" width="8.26953125" customWidth="1"/>
    <col min="13073" max="13073" width="11.453125" customWidth="1"/>
    <col min="13074" max="13074" width="14.54296875" customWidth="1"/>
    <col min="13075" max="13075" width="16" customWidth="1"/>
    <col min="13316" max="13316" width="5.1796875" customWidth="1"/>
    <col min="13317" max="13317" width="11.26953125" customWidth="1"/>
    <col min="13319" max="13319" width="7.81640625" customWidth="1"/>
    <col min="13320" max="13320" width="15" customWidth="1"/>
    <col min="13321" max="13321" width="14.453125" customWidth="1"/>
    <col min="13322" max="13322" width="11.1796875" customWidth="1"/>
    <col min="13323" max="13323" width="16.26953125" customWidth="1"/>
    <col min="13324" max="13324" width="10.1796875" customWidth="1"/>
    <col min="13325" max="13325" width="8.81640625" customWidth="1"/>
    <col min="13326" max="13326" width="9.453125" customWidth="1"/>
    <col min="13327" max="13327" width="9.26953125" customWidth="1"/>
    <col min="13328" max="13328" width="8.26953125" customWidth="1"/>
    <col min="13329" max="13329" width="11.453125" customWidth="1"/>
    <col min="13330" max="13330" width="14.54296875" customWidth="1"/>
    <col min="13331" max="13331" width="16" customWidth="1"/>
    <col min="13572" max="13572" width="5.1796875" customWidth="1"/>
    <col min="13573" max="13573" width="11.26953125" customWidth="1"/>
    <col min="13575" max="13575" width="7.81640625" customWidth="1"/>
    <col min="13576" max="13576" width="15" customWidth="1"/>
    <col min="13577" max="13577" width="14.453125" customWidth="1"/>
    <col min="13578" max="13578" width="11.1796875" customWidth="1"/>
    <col min="13579" max="13579" width="16.26953125" customWidth="1"/>
    <col min="13580" max="13580" width="10.1796875" customWidth="1"/>
    <col min="13581" max="13581" width="8.81640625" customWidth="1"/>
    <col min="13582" max="13582" width="9.453125" customWidth="1"/>
    <col min="13583" max="13583" width="9.26953125" customWidth="1"/>
    <col min="13584" max="13584" width="8.26953125" customWidth="1"/>
    <col min="13585" max="13585" width="11.453125" customWidth="1"/>
    <col min="13586" max="13586" width="14.54296875" customWidth="1"/>
    <col min="13587" max="13587" width="16" customWidth="1"/>
    <col min="13828" max="13828" width="5.1796875" customWidth="1"/>
    <col min="13829" max="13829" width="11.26953125" customWidth="1"/>
    <col min="13831" max="13831" width="7.81640625" customWidth="1"/>
    <col min="13832" max="13832" width="15" customWidth="1"/>
    <col min="13833" max="13833" width="14.453125" customWidth="1"/>
    <col min="13834" max="13834" width="11.1796875" customWidth="1"/>
    <col min="13835" max="13835" width="16.26953125" customWidth="1"/>
    <col min="13836" max="13836" width="10.1796875" customWidth="1"/>
    <col min="13837" max="13837" width="8.81640625" customWidth="1"/>
    <col min="13838" max="13838" width="9.453125" customWidth="1"/>
    <col min="13839" max="13839" width="9.26953125" customWidth="1"/>
    <col min="13840" max="13840" width="8.26953125" customWidth="1"/>
    <col min="13841" max="13841" width="11.453125" customWidth="1"/>
    <col min="13842" max="13842" width="14.54296875" customWidth="1"/>
    <col min="13843" max="13843" width="16" customWidth="1"/>
    <col min="14084" max="14084" width="5.1796875" customWidth="1"/>
    <col min="14085" max="14085" width="11.26953125" customWidth="1"/>
    <col min="14087" max="14087" width="7.81640625" customWidth="1"/>
    <col min="14088" max="14088" width="15" customWidth="1"/>
    <col min="14089" max="14089" width="14.453125" customWidth="1"/>
    <col min="14090" max="14090" width="11.1796875" customWidth="1"/>
    <col min="14091" max="14091" width="16.26953125" customWidth="1"/>
    <col min="14092" max="14092" width="10.1796875" customWidth="1"/>
    <col min="14093" max="14093" width="8.81640625" customWidth="1"/>
    <col min="14094" max="14094" width="9.453125" customWidth="1"/>
    <col min="14095" max="14095" width="9.26953125" customWidth="1"/>
    <col min="14096" max="14096" width="8.26953125" customWidth="1"/>
    <col min="14097" max="14097" width="11.453125" customWidth="1"/>
    <col min="14098" max="14098" width="14.54296875" customWidth="1"/>
    <col min="14099" max="14099" width="16" customWidth="1"/>
    <col min="14340" max="14340" width="5.1796875" customWidth="1"/>
    <col min="14341" max="14341" width="11.26953125" customWidth="1"/>
    <col min="14343" max="14343" width="7.81640625" customWidth="1"/>
    <col min="14344" max="14344" width="15" customWidth="1"/>
    <col min="14345" max="14345" width="14.453125" customWidth="1"/>
    <col min="14346" max="14346" width="11.1796875" customWidth="1"/>
    <col min="14347" max="14347" width="16.26953125" customWidth="1"/>
    <col min="14348" max="14348" width="10.1796875" customWidth="1"/>
    <col min="14349" max="14349" width="8.81640625" customWidth="1"/>
    <col min="14350" max="14350" width="9.453125" customWidth="1"/>
    <col min="14351" max="14351" width="9.26953125" customWidth="1"/>
    <col min="14352" max="14352" width="8.26953125" customWidth="1"/>
    <col min="14353" max="14353" width="11.453125" customWidth="1"/>
    <col min="14354" max="14354" width="14.54296875" customWidth="1"/>
    <col min="14355" max="14355" width="16" customWidth="1"/>
    <col min="14596" max="14596" width="5.1796875" customWidth="1"/>
    <col min="14597" max="14597" width="11.26953125" customWidth="1"/>
    <col min="14599" max="14599" width="7.81640625" customWidth="1"/>
    <col min="14600" max="14600" width="15" customWidth="1"/>
    <col min="14601" max="14601" width="14.453125" customWidth="1"/>
    <col min="14602" max="14602" width="11.1796875" customWidth="1"/>
    <col min="14603" max="14603" width="16.26953125" customWidth="1"/>
    <col min="14604" max="14604" width="10.1796875" customWidth="1"/>
    <col min="14605" max="14605" width="8.81640625" customWidth="1"/>
    <col min="14606" max="14606" width="9.453125" customWidth="1"/>
    <col min="14607" max="14607" width="9.26953125" customWidth="1"/>
    <col min="14608" max="14608" width="8.26953125" customWidth="1"/>
    <col min="14609" max="14609" width="11.453125" customWidth="1"/>
    <col min="14610" max="14610" width="14.54296875" customWidth="1"/>
    <col min="14611" max="14611" width="16" customWidth="1"/>
    <col min="14852" max="14852" width="5.1796875" customWidth="1"/>
    <col min="14853" max="14853" width="11.26953125" customWidth="1"/>
    <col min="14855" max="14855" width="7.81640625" customWidth="1"/>
    <col min="14856" max="14856" width="15" customWidth="1"/>
    <col min="14857" max="14857" width="14.453125" customWidth="1"/>
    <col min="14858" max="14858" width="11.1796875" customWidth="1"/>
    <col min="14859" max="14859" width="16.26953125" customWidth="1"/>
    <col min="14860" max="14860" width="10.1796875" customWidth="1"/>
    <col min="14861" max="14861" width="8.81640625" customWidth="1"/>
    <col min="14862" max="14862" width="9.453125" customWidth="1"/>
    <col min="14863" max="14863" width="9.26953125" customWidth="1"/>
    <col min="14864" max="14864" width="8.26953125" customWidth="1"/>
    <col min="14865" max="14865" width="11.453125" customWidth="1"/>
    <col min="14866" max="14866" width="14.54296875" customWidth="1"/>
    <col min="14867" max="14867" width="16" customWidth="1"/>
    <col min="15108" max="15108" width="5.1796875" customWidth="1"/>
    <col min="15109" max="15109" width="11.26953125" customWidth="1"/>
    <col min="15111" max="15111" width="7.81640625" customWidth="1"/>
    <col min="15112" max="15112" width="15" customWidth="1"/>
    <col min="15113" max="15113" width="14.453125" customWidth="1"/>
    <col min="15114" max="15114" width="11.1796875" customWidth="1"/>
    <col min="15115" max="15115" width="16.26953125" customWidth="1"/>
    <col min="15116" max="15116" width="10.1796875" customWidth="1"/>
    <col min="15117" max="15117" width="8.81640625" customWidth="1"/>
    <col min="15118" max="15118" width="9.453125" customWidth="1"/>
    <col min="15119" max="15119" width="9.26953125" customWidth="1"/>
    <col min="15120" max="15120" width="8.26953125" customWidth="1"/>
    <col min="15121" max="15121" width="11.453125" customWidth="1"/>
    <col min="15122" max="15122" width="14.54296875" customWidth="1"/>
    <col min="15123" max="15123" width="16" customWidth="1"/>
    <col min="15364" max="15364" width="5.1796875" customWidth="1"/>
    <col min="15365" max="15365" width="11.26953125" customWidth="1"/>
    <col min="15367" max="15367" width="7.81640625" customWidth="1"/>
    <col min="15368" max="15368" width="15" customWidth="1"/>
    <col min="15369" max="15369" width="14.453125" customWidth="1"/>
    <col min="15370" max="15370" width="11.1796875" customWidth="1"/>
    <col min="15371" max="15371" width="16.26953125" customWidth="1"/>
    <col min="15372" max="15372" width="10.1796875" customWidth="1"/>
    <col min="15373" max="15373" width="8.81640625" customWidth="1"/>
    <col min="15374" max="15374" width="9.453125" customWidth="1"/>
    <col min="15375" max="15375" width="9.26953125" customWidth="1"/>
    <col min="15376" max="15376" width="8.26953125" customWidth="1"/>
    <col min="15377" max="15377" width="11.453125" customWidth="1"/>
    <col min="15378" max="15378" width="14.54296875" customWidth="1"/>
    <col min="15379" max="15379" width="16" customWidth="1"/>
    <col min="15620" max="15620" width="5.1796875" customWidth="1"/>
    <col min="15621" max="15621" width="11.26953125" customWidth="1"/>
    <col min="15623" max="15623" width="7.81640625" customWidth="1"/>
    <col min="15624" max="15624" width="15" customWidth="1"/>
    <col min="15625" max="15625" width="14.453125" customWidth="1"/>
    <col min="15626" max="15626" width="11.1796875" customWidth="1"/>
    <col min="15627" max="15627" width="16.26953125" customWidth="1"/>
    <col min="15628" max="15628" width="10.1796875" customWidth="1"/>
    <col min="15629" max="15629" width="8.81640625" customWidth="1"/>
    <col min="15630" max="15630" width="9.453125" customWidth="1"/>
    <col min="15631" max="15631" width="9.26953125" customWidth="1"/>
    <col min="15632" max="15632" width="8.26953125" customWidth="1"/>
    <col min="15633" max="15633" width="11.453125" customWidth="1"/>
    <col min="15634" max="15634" width="14.54296875" customWidth="1"/>
    <col min="15635" max="15635" width="16" customWidth="1"/>
    <col min="15876" max="15876" width="5.1796875" customWidth="1"/>
    <col min="15877" max="15877" width="11.26953125" customWidth="1"/>
    <col min="15879" max="15879" width="7.81640625" customWidth="1"/>
    <col min="15880" max="15880" width="15" customWidth="1"/>
    <col min="15881" max="15881" width="14.453125" customWidth="1"/>
    <col min="15882" max="15882" width="11.1796875" customWidth="1"/>
    <col min="15883" max="15883" width="16.26953125" customWidth="1"/>
    <col min="15884" max="15884" width="10.1796875" customWidth="1"/>
    <col min="15885" max="15885" width="8.81640625" customWidth="1"/>
    <col min="15886" max="15886" width="9.453125" customWidth="1"/>
    <col min="15887" max="15887" width="9.26953125" customWidth="1"/>
    <col min="15888" max="15888" width="8.26953125" customWidth="1"/>
    <col min="15889" max="15889" width="11.453125" customWidth="1"/>
    <col min="15890" max="15890" width="14.54296875" customWidth="1"/>
    <col min="15891" max="15891" width="16" customWidth="1"/>
    <col min="16132" max="16132" width="5.1796875" customWidth="1"/>
    <col min="16133" max="16133" width="11.26953125" customWidth="1"/>
    <col min="16135" max="16135" width="7.81640625" customWidth="1"/>
    <col min="16136" max="16136" width="15" customWidth="1"/>
    <col min="16137" max="16137" width="14.453125" customWidth="1"/>
    <col min="16138" max="16138" width="11.1796875" customWidth="1"/>
    <col min="16139" max="16139" width="16.26953125" customWidth="1"/>
    <col min="16140" max="16140" width="10.1796875" customWidth="1"/>
    <col min="16141" max="16141" width="8.81640625" customWidth="1"/>
    <col min="16142" max="16142" width="9.453125" customWidth="1"/>
    <col min="16143" max="16143" width="9.26953125" customWidth="1"/>
    <col min="16144" max="16144" width="8.26953125" customWidth="1"/>
    <col min="16145" max="16145" width="11.453125" customWidth="1"/>
    <col min="16146" max="16146" width="14.54296875" customWidth="1"/>
    <col min="16147" max="16147" width="16" customWidth="1"/>
  </cols>
  <sheetData>
    <row r="1" spans="1:35" s="2" customFormat="1" ht="36" customHeight="1">
      <c r="A1" s="68" t="s">
        <v>0</v>
      </c>
      <c r="B1" s="68"/>
      <c r="C1" s="68"/>
      <c r="D1" s="68"/>
      <c r="E1" s="68"/>
      <c r="F1" s="68"/>
      <c r="G1" s="68"/>
      <c r="H1" s="68"/>
      <c r="I1" s="68"/>
      <c r="J1" s="68"/>
      <c r="K1" s="68"/>
      <c r="L1" s="68"/>
      <c r="M1" s="68"/>
      <c r="N1" s="68"/>
      <c r="O1" s="68"/>
      <c r="P1" s="68"/>
      <c r="Q1" s="68"/>
      <c r="R1" s="68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</row>
    <row r="2" spans="1:35" s="2" customFormat="1" ht="15.75" customHeight="1">
      <c r="A2" s="3"/>
      <c r="B2" s="69" t="s">
        <v>1</v>
      </c>
      <c r="C2" s="69"/>
      <c r="D2" s="69"/>
      <c r="E2" s="69"/>
      <c r="F2" s="69"/>
      <c r="G2" s="69"/>
      <c r="H2" s="69"/>
      <c r="I2" s="69"/>
      <c r="J2" s="69"/>
      <c r="K2" s="69"/>
      <c r="L2" s="69"/>
      <c r="M2" s="69"/>
      <c r="N2" s="69"/>
      <c r="O2" s="69"/>
      <c r="P2" s="69"/>
      <c r="Q2" s="69"/>
      <c r="R2" s="4"/>
      <c r="S2" s="5"/>
      <c r="T2" s="5"/>
      <c r="U2" s="5"/>
      <c r="V2" s="5"/>
      <c r="W2" s="5"/>
      <c r="X2" s="3"/>
      <c r="Y2" s="3"/>
      <c r="Z2" s="3"/>
      <c r="AA2" s="3"/>
      <c r="AB2" s="1"/>
      <c r="AC2" s="1"/>
      <c r="AD2" s="1"/>
      <c r="AE2" s="1"/>
      <c r="AF2" s="1"/>
      <c r="AG2" s="1"/>
      <c r="AH2" s="1"/>
      <c r="AI2" s="1"/>
    </row>
    <row r="3" spans="1:35" s="2" customFormat="1" ht="18.75" customHeight="1">
      <c r="A3" s="3"/>
      <c r="B3" s="70" t="s">
        <v>2</v>
      </c>
      <c r="C3" s="70"/>
      <c r="D3" s="70"/>
      <c r="E3" s="70"/>
      <c r="F3" s="70"/>
      <c r="G3" s="70"/>
      <c r="H3" s="70"/>
      <c r="I3" s="70"/>
      <c r="J3" s="70"/>
      <c r="K3" s="70"/>
      <c r="L3" s="70"/>
      <c r="M3" s="70"/>
      <c r="N3" s="70"/>
      <c r="O3" s="70"/>
      <c r="P3" s="70"/>
      <c r="Q3" s="6"/>
      <c r="R3" s="6"/>
      <c r="S3" s="5"/>
      <c r="T3" s="5"/>
      <c r="U3" s="5"/>
      <c r="V3" s="5"/>
      <c r="W3" s="5"/>
      <c r="X3" s="3"/>
      <c r="Y3" s="3"/>
      <c r="Z3" s="3"/>
      <c r="AA3" s="3"/>
      <c r="AB3" s="1"/>
      <c r="AC3" s="1"/>
      <c r="AD3" s="1"/>
      <c r="AE3" s="1"/>
      <c r="AF3" s="1"/>
      <c r="AG3" s="1"/>
      <c r="AH3" s="1"/>
      <c r="AI3" s="1"/>
    </row>
    <row r="4" spans="1:35" ht="13.5" customHeight="1">
      <c r="A4" s="7"/>
      <c r="B4" s="7"/>
      <c r="C4" s="7"/>
      <c r="D4" s="7"/>
      <c r="E4" s="7"/>
      <c r="F4" s="7"/>
      <c r="G4" s="8"/>
      <c r="H4" s="8"/>
      <c r="I4" s="8"/>
      <c r="J4" s="8"/>
      <c r="K4" s="8"/>
      <c r="L4" s="8"/>
      <c r="M4" s="8"/>
      <c r="N4" s="8"/>
      <c r="O4" s="8"/>
      <c r="P4" s="8"/>
      <c r="Q4" s="7"/>
      <c r="R4" s="7"/>
      <c r="S4" s="7"/>
    </row>
    <row r="5" spans="1:35" ht="12" customHeight="1">
      <c r="A5" s="71" t="s">
        <v>3</v>
      </c>
      <c r="B5" s="61" t="s">
        <v>4</v>
      </c>
      <c r="C5" s="58" t="s">
        <v>5</v>
      </c>
      <c r="D5" s="59"/>
      <c r="E5" s="59"/>
      <c r="F5" s="73"/>
      <c r="G5" s="61" t="s">
        <v>6</v>
      </c>
      <c r="H5" s="66" t="s">
        <v>7</v>
      </c>
      <c r="I5" s="61" t="s">
        <v>8</v>
      </c>
      <c r="J5" s="61" t="s">
        <v>9</v>
      </c>
      <c r="K5" s="60" t="s">
        <v>10</v>
      </c>
      <c r="L5" s="60"/>
      <c r="M5" s="60"/>
      <c r="N5" s="60"/>
      <c r="O5" s="60"/>
      <c r="P5" s="61" t="s">
        <v>11</v>
      </c>
      <c r="Q5" s="61" t="s">
        <v>12</v>
      </c>
      <c r="R5" s="61" t="s">
        <v>13</v>
      </c>
      <c r="S5" s="61" t="s">
        <v>14</v>
      </c>
    </row>
    <row r="6" spans="1:35" ht="15.75" customHeight="1">
      <c r="A6" s="71"/>
      <c r="B6" s="61"/>
      <c r="C6" s="9"/>
      <c r="D6" s="10"/>
      <c r="E6" s="11"/>
      <c r="F6" s="12"/>
      <c r="G6" s="61"/>
      <c r="H6" s="74"/>
      <c r="I6" s="61"/>
      <c r="J6" s="61"/>
      <c r="K6" s="63" t="s">
        <v>15</v>
      </c>
      <c r="L6" s="64"/>
      <c r="M6" s="65"/>
      <c r="N6" s="66" t="s">
        <v>16</v>
      </c>
      <c r="O6" s="66" t="s">
        <v>17</v>
      </c>
      <c r="P6" s="61"/>
      <c r="Q6" s="61"/>
      <c r="R6" s="61"/>
      <c r="S6" s="61"/>
    </row>
    <row r="7" spans="1:35" s="17" customFormat="1" ht="55.5" customHeight="1">
      <c r="A7" s="72"/>
      <c r="B7" s="62"/>
      <c r="C7" s="13" t="s">
        <v>18</v>
      </c>
      <c r="D7" s="13" t="s">
        <v>19</v>
      </c>
      <c r="E7" s="14" t="s">
        <v>20</v>
      </c>
      <c r="F7" s="15" t="s">
        <v>21</v>
      </c>
      <c r="G7" s="62"/>
      <c r="H7" s="67"/>
      <c r="I7" s="62"/>
      <c r="J7" s="62"/>
      <c r="K7" s="16" t="s">
        <v>22</v>
      </c>
      <c r="L7" s="16" t="s">
        <v>23</v>
      </c>
      <c r="M7" s="16" t="s">
        <v>24</v>
      </c>
      <c r="N7" s="67"/>
      <c r="O7" s="67"/>
      <c r="P7" s="62"/>
      <c r="Q7" s="62"/>
      <c r="R7" s="62"/>
      <c r="S7" s="62"/>
    </row>
    <row r="8" spans="1:35" s="17" customFormat="1" ht="15.75" customHeight="1">
      <c r="A8" s="58" t="s">
        <v>25</v>
      </c>
      <c r="B8" s="59"/>
      <c r="C8" s="59"/>
      <c r="D8" s="59"/>
      <c r="E8" s="59"/>
      <c r="F8" s="59"/>
      <c r="G8" s="59"/>
      <c r="H8" s="59"/>
      <c r="I8" s="59"/>
      <c r="J8" s="59"/>
      <c r="K8" s="59"/>
      <c r="L8" s="59"/>
      <c r="M8" s="59"/>
      <c r="N8" s="59"/>
      <c r="O8" s="59"/>
      <c r="P8" s="59"/>
      <c r="Q8" s="59"/>
      <c r="R8" s="10"/>
      <c r="S8" s="18"/>
    </row>
    <row r="9" spans="1:35" s="26" customFormat="1" ht="13.5" customHeight="1">
      <c r="A9" s="19">
        <v>1</v>
      </c>
      <c r="B9" s="20" t="s">
        <v>26</v>
      </c>
      <c r="C9" s="20" t="s">
        <v>27</v>
      </c>
      <c r="D9" s="20">
        <v>10</v>
      </c>
      <c r="E9" s="21">
        <v>400</v>
      </c>
      <c r="F9" s="20">
        <f>E9*0.85</f>
        <v>340</v>
      </c>
      <c r="G9" s="22">
        <f t="shared" ref="G9:G72" si="0">E9/(1.73*D9)</f>
        <v>23.121387283236992</v>
      </c>
      <c r="H9" s="22">
        <f t="shared" ref="H9:H30" si="1">G9*25</f>
        <v>578.03468208092477</v>
      </c>
      <c r="I9" s="23">
        <f t="shared" ref="I9:I30" si="2">1.73*D9*0.9*O9/0.7</f>
        <v>41.519999999999996</v>
      </c>
      <c r="J9" s="23">
        <f t="shared" ref="J9:J30" si="3">1.73*0.4*0.9*N9</f>
        <v>29.064</v>
      </c>
      <c r="K9" s="23">
        <v>28</v>
      </c>
      <c r="L9" s="23">
        <v>54</v>
      </c>
      <c r="M9" s="23">
        <v>58</v>
      </c>
      <c r="N9" s="23">
        <f t="shared" ref="N9:N30" si="4">(M9+K9+L9)/3</f>
        <v>46.666666666666664</v>
      </c>
      <c r="O9" s="23">
        <f t="shared" ref="O9:O30" si="5">(K9+L9+M9)/3/25</f>
        <v>1.8666666666666665</v>
      </c>
      <c r="P9" s="23">
        <f t="shared" ref="P9:P30" si="6">O9/G9</f>
        <v>8.0733333333333338E-2</v>
      </c>
      <c r="Q9" s="24">
        <f>F9-I9</f>
        <v>298.48</v>
      </c>
      <c r="R9" s="24">
        <f>F9-J9</f>
        <v>310.93599999999998</v>
      </c>
      <c r="S9" s="25">
        <f t="shared" ref="S9:S12" si="7">Q9/0.85</f>
        <v>351.15294117647062</v>
      </c>
    </row>
    <row r="10" spans="1:35" s="26" customFormat="1" ht="13.5" customHeight="1">
      <c r="A10" s="19">
        <f>A9+1</f>
        <v>2</v>
      </c>
      <c r="B10" s="20" t="s">
        <v>28</v>
      </c>
      <c r="C10" s="20" t="s">
        <v>27</v>
      </c>
      <c r="D10" s="20">
        <v>10</v>
      </c>
      <c r="E10" s="21">
        <v>180</v>
      </c>
      <c r="F10" s="20">
        <f t="shared" ref="F10:F30" si="8">E10*0.85</f>
        <v>153</v>
      </c>
      <c r="G10" s="22">
        <f t="shared" si="0"/>
        <v>10.404624277456646</v>
      </c>
      <c r="H10" s="22">
        <f t="shared" si="1"/>
        <v>260.11560693641616</v>
      </c>
      <c r="I10" s="23">
        <f t="shared" si="2"/>
        <v>32.622857142857143</v>
      </c>
      <c r="J10" s="23">
        <f>1.73*0.4*0.9*N10</f>
        <v>22.835999999999999</v>
      </c>
      <c r="K10" s="23">
        <v>30</v>
      </c>
      <c r="L10" s="23">
        <v>52</v>
      </c>
      <c r="M10" s="23">
        <v>28</v>
      </c>
      <c r="N10" s="23">
        <f t="shared" si="4"/>
        <v>36.666666666666664</v>
      </c>
      <c r="O10" s="23">
        <f t="shared" si="5"/>
        <v>1.4666666666666666</v>
      </c>
      <c r="P10" s="23">
        <f t="shared" si="6"/>
        <v>0.14096296296296296</v>
      </c>
      <c r="Q10" s="24">
        <f>F10-I10</f>
        <v>120.37714285714286</v>
      </c>
      <c r="R10" s="24">
        <f>F10-J10</f>
        <v>130.16399999999999</v>
      </c>
      <c r="S10" s="24">
        <f t="shared" si="7"/>
        <v>141.6201680672269</v>
      </c>
    </row>
    <row r="11" spans="1:35" s="26" customFormat="1" ht="13.5" customHeight="1">
      <c r="A11" s="19">
        <f t="shared" ref="A11:A30" si="9">A10+1</f>
        <v>3</v>
      </c>
      <c r="B11" s="27" t="s">
        <v>29</v>
      </c>
      <c r="C11" s="20" t="s">
        <v>27</v>
      </c>
      <c r="D11" s="20">
        <v>10</v>
      </c>
      <c r="E11" s="21">
        <v>250</v>
      </c>
      <c r="F11" s="20">
        <f t="shared" si="8"/>
        <v>212.5</v>
      </c>
      <c r="G11" s="22">
        <f t="shared" si="0"/>
        <v>14.450867052023121</v>
      </c>
      <c r="H11" s="22">
        <f t="shared" si="1"/>
        <v>361.27167630057801</v>
      </c>
      <c r="I11" s="23">
        <f t="shared" si="2"/>
        <v>18.980571428571427</v>
      </c>
      <c r="J11" s="23">
        <f t="shared" si="3"/>
        <v>13.2864</v>
      </c>
      <c r="K11" s="23">
        <v>21</v>
      </c>
      <c r="L11" s="23">
        <v>22</v>
      </c>
      <c r="M11" s="23">
        <v>21</v>
      </c>
      <c r="N11" s="23">
        <f t="shared" si="4"/>
        <v>21.333333333333332</v>
      </c>
      <c r="O11" s="23">
        <f t="shared" si="5"/>
        <v>0.85333333333333328</v>
      </c>
      <c r="P11" s="23">
        <f t="shared" si="6"/>
        <v>5.9050666666666668E-2</v>
      </c>
      <c r="Q11" s="24">
        <f>F11-I11</f>
        <v>193.51942857142856</v>
      </c>
      <c r="R11" s="24">
        <f t="shared" ref="R11:R30" si="10">F11-J11</f>
        <v>199.21359999999999</v>
      </c>
      <c r="S11" s="24">
        <f t="shared" si="7"/>
        <v>227.66991596638655</v>
      </c>
    </row>
    <row r="12" spans="1:35" s="26" customFormat="1" ht="13.5" customHeight="1">
      <c r="A12" s="19">
        <f t="shared" si="9"/>
        <v>4</v>
      </c>
      <c r="B12" s="46" t="s">
        <v>30</v>
      </c>
      <c r="C12" s="21" t="s">
        <v>31</v>
      </c>
      <c r="D12" s="20">
        <v>10</v>
      </c>
      <c r="E12" s="21">
        <v>250</v>
      </c>
      <c r="F12" s="20">
        <f t="shared" si="8"/>
        <v>212.5</v>
      </c>
      <c r="G12" s="22">
        <f t="shared" si="0"/>
        <v>14.450867052023121</v>
      </c>
      <c r="H12" s="22">
        <f t="shared" si="1"/>
        <v>361.27167630057801</v>
      </c>
      <c r="I12" s="23">
        <f t="shared" si="2"/>
        <v>0</v>
      </c>
      <c r="J12" s="23">
        <f t="shared" si="3"/>
        <v>0</v>
      </c>
      <c r="K12" s="23">
        <v>0</v>
      </c>
      <c r="L12" s="23">
        <v>0</v>
      </c>
      <c r="M12" s="23">
        <v>0</v>
      </c>
      <c r="N12" s="23">
        <f t="shared" si="4"/>
        <v>0</v>
      </c>
      <c r="O12" s="23">
        <f t="shared" si="5"/>
        <v>0</v>
      </c>
      <c r="P12" s="23">
        <f t="shared" si="6"/>
        <v>0</v>
      </c>
      <c r="Q12" s="48">
        <f>F12-(I12+I13)</f>
        <v>159.7102857142857</v>
      </c>
      <c r="R12" s="48">
        <f>F12-(J12+J13)</f>
        <v>175.5472</v>
      </c>
      <c r="S12" s="48">
        <f t="shared" si="7"/>
        <v>187.8944537815126</v>
      </c>
    </row>
    <row r="13" spans="1:35" s="26" customFormat="1" ht="13.5" customHeight="1">
      <c r="A13" s="19">
        <f t="shared" si="9"/>
        <v>5</v>
      </c>
      <c r="B13" s="47"/>
      <c r="C13" s="21" t="s">
        <v>32</v>
      </c>
      <c r="D13" s="20">
        <v>10</v>
      </c>
      <c r="E13" s="21">
        <v>250</v>
      </c>
      <c r="F13" s="20">
        <f t="shared" si="8"/>
        <v>212.5</v>
      </c>
      <c r="G13" s="22">
        <f t="shared" si="0"/>
        <v>14.450867052023121</v>
      </c>
      <c r="H13" s="22">
        <f t="shared" si="1"/>
        <v>361.27167630057801</v>
      </c>
      <c r="I13" s="23">
        <f t="shared" si="2"/>
        <v>52.789714285714297</v>
      </c>
      <c r="J13" s="23">
        <f t="shared" si="3"/>
        <v>36.952800000000003</v>
      </c>
      <c r="K13" s="23">
        <v>71</v>
      </c>
      <c r="L13" s="23">
        <v>61</v>
      </c>
      <c r="M13" s="23">
        <v>46</v>
      </c>
      <c r="N13" s="23">
        <f t="shared" si="4"/>
        <v>59.333333333333336</v>
      </c>
      <c r="O13" s="23">
        <f t="shared" si="5"/>
        <v>2.3733333333333335</v>
      </c>
      <c r="P13" s="23">
        <f t="shared" si="6"/>
        <v>0.1642346666666667</v>
      </c>
      <c r="Q13" s="49"/>
      <c r="R13" s="49"/>
      <c r="S13" s="49"/>
    </row>
    <row r="14" spans="1:35" s="26" customFormat="1" ht="13.5" customHeight="1">
      <c r="A14" s="19">
        <f t="shared" si="9"/>
        <v>6</v>
      </c>
      <c r="B14" s="46" t="s">
        <v>33</v>
      </c>
      <c r="C14" s="21" t="s">
        <v>31</v>
      </c>
      <c r="D14" s="20">
        <v>10</v>
      </c>
      <c r="E14" s="21">
        <v>400</v>
      </c>
      <c r="F14" s="20">
        <f t="shared" si="8"/>
        <v>340</v>
      </c>
      <c r="G14" s="22">
        <f t="shared" si="0"/>
        <v>23.121387283236992</v>
      </c>
      <c r="H14" s="22">
        <f t="shared" si="1"/>
        <v>578.03468208092477</v>
      </c>
      <c r="I14" s="23">
        <f t="shared" si="2"/>
        <v>4.4485714285714293</v>
      </c>
      <c r="J14" s="23">
        <f t="shared" si="3"/>
        <v>3.1139999999999999</v>
      </c>
      <c r="K14" s="23">
        <v>4</v>
      </c>
      <c r="L14" s="23">
        <v>6</v>
      </c>
      <c r="M14" s="23">
        <v>5</v>
      </c>
      <c r="N14" s="23">
        <f t="shared" si="4"/>
        <v>5</v>
      </c>
      <c r="O14" s="23">
        <f t="shared" si="5"/>
        <v>0.2</v>
      </c>
      <c r="P14" s="23">
        <f t="shared" si="6"/>
        <v>8.6500000000000014E-3</v>
      </c>
      <c r="Q14" s="48">
        <f>F14-(I14+I15)</f>
        <v>317.16399999999999</v>
      </c>
      <c r="R14" s="48">
        <f>F14-(J14+J15)</f>
        <v>324.01479999999998</v>
      </c>
      <c r="S14" s="48">
        <f>Q14/0.85</f>
        <v>373.13411764705882</v>
      </c>
    </row>
    <row r="15" spans="1:35" s="26" customFormat="1" ht="13.5" customHeight="1">
      <c r="A15" s="19">
        <f t="shared" si="9"/>
        <v>7</v>
      </c>
      <c r="B15" s="47"/>
      <c r="C15" s="21" t="s">
        <v>32</v>
      </c>
      <c r="D15" s="20">
        <v>10</v>
      </c>
      <c r="E15" s="21">
        <v>400</v>
      </c>
      <c r="F15" s="27">
        <f t="shared" si="8"/>
        <v>340</v>
      </c>
      <c r="G15" s="22">
        <f t="shared" si="0"/>
        <v>23.121387283236992</v>
      </c>
      <c r="H15" s="22">
        <f t="shared" si="1"/>
        <v>578.03468208092477</v>
      </c>
      <c r="I15" s="23">
        <f t="shared" si="2"/>
        <v>18.387428571428572</v>
      </c>
      <c r="J15" s="23">
        <f t="shared" si="3"/>
        <v>12.871200000000002</v>
      </c>
      <c r="K15" s="23">
        <v>16</v>
      </c>
      <c r="L15" s="23">
        <v>30</v>
      </c>
      <c r="M15" s="23">
        <v>16</v>
      </c>
      <c r="N15" s="23">
        <f t="shared" si="4"/>
        <v>20.666666666666668</v>
      </c>
      <c r="O15" s="23">
        <f t="shared" si="5"/>
        <v>0.82666666666666666</v>
      </c>
      <c r="P15" s="23">
        <f t="shared" si="6"/>
        <v>3.5753333333333338E-2</v>
      </c>
      <c r="Q15" s="49"/>
      <c r="R15" s="49"/>
      <c r="S15" s="49"/>
    </row>
    <row r="16" spans="1:35" s="26" customFormat="1" ht="13.5" customHeight="1">
      <c r="A16" s="19">
        <f t="shared" si="9"/>
        <v>8</v>
      </c>
      <c r="B16" s="46" t="s">
        <v>34</v>
      </c>
      <c r="C16" s="21" t="s">
        <v>31</v>
      </c>
      <c r="D16" s="20">
        <v>10</v>
      </c>
      <c r="E16" s="21">
        <v>400</v>
      </c>
      <c r="F16" s="27">
        <f t="shared" si="8"/>
        <v>340</v>
      </c>
      <c r="G16" s="22">
        <f t="shared" si="0"/>
        <v>23.121387283236992</v>
      </c>
      <c r="H16" s="22">
        <f t="shared" si="1"/>
        <v>578.03468208092477</v>
      </c>
      <c r="I16" s="23">
        <f t="shared" si="2"/>
        <v>94.902857142857158</v>
      </c>
      <c r="J16" s="23">
        <f t="shared" si="3"/>
        <v>66.432000000000002</v>
      </c>
      <c r="K16" s="23">
        <v>89</v>
      </c>
      <c r="L16" s="23">
        <v>105</v>
      </c>
      <c r="M16" s="23">
        <v>126</v>
      </c>
      <c r="N16" s="23">
        <f t="shared" si="4"/>
        <v>106.66666666666667</v>
      </c>
      <c r="O16" s="23">
        <f t="shared" si="5"/>
        <v>4.2666666666666666</v>
      </c>
      <c r="P16" s="23">
        <f t="shared" si="6"/>
        <v>0.18453333333333335</v>
      </c>
      <c r="Q16" s="48">
        <f>F16-(I16+I17)</f>
        <v>223.44742857142856</v>
      </c>
      <c r="R16" s="48">
        <f>F16-(J16+J17)</f>
        <v>258.41320000000002</v>
      </c>
      <c r="S16" s="48">
        <f>Q16/0.85</f>
        <v>262.87932773109242</v>
      </c>
    </row>
    <row r="17" spans="1:19" s="26" customFormat="1" ht="14">
      <c r="A17" s="19">
        <f t="shared" si="9"/>
        <v>9</v>
      </c>
      <c r="B17" s="47"/>
      <c r="C17" s="21" t="s">
        <v>32</v>
      </c>
      <c r="D17" s="20">
        <v>10</v>
      </c>
      <c r="E17" s="21">
        <v>400</v>
      </c>
      <c r="F17" s="27">
        <f t="shared" si="8"/>
        <v>340</v>
      </c>
      <c r="G17" s="22">
        <f t="shared" si="0"/>
        <v>23.121387283236992</v>
      </c>
      <c r="H17" s="22">
        <f t="shared" si="1"/>
        <v>578.03468208092477</v>
      </c>
      <c r="I17" s="23">
        <f t="shared" si="2"/>
        <v>21.649714285714285</v>
      </c>
      <c r="J17" s="23">
        <f t="shared" si="3"/>
        <v>15.1548</v>
      </c>
      <c r="K17" s="23">
        <v>25</v>
      </c>
      <c r="L17" s="23">
        <v>24</v>
      </c>
      <c r="M17" s="23">
        <v>24</v>
      </c>
      <c r="N17" s="23">
        <f t="shared" si="4"/>
        <v>24.333333333333332</v>
      </c>
      <c r="O17" s="23">
        <f t="shared" si="5"/>
        <v>0.97333333333333327</v>
      </c>
      <c r="P17" s="23">
        <f t="shared" si="6"/>
        <v>4.2096666666666671E-2</v>
      </c>
      <c r="Q17" s="49"/>
      <c r="R17" s="49"/>
      <c r="S17" s="49"/>
    </row>
    <row r="18" spans="1:19" s="26" customFormat="1" ht="14">
      <c r="A18" s="19">
        <f t="shared" si="9"/>
        <v>10</v>
      </c>
      <c r="B18" s="46" t="s">
        <v>35</v>
      </c>
      <c r="C18" s="21" t="s">
        <v>31</v>
      </c>
      <c r="D18" s="20">
        <v>10</v>
      </c>
      <c r="E18" s="21">
        <v>400</v>
      </c>
      <c r="F18" s="27">
        <f t="shared" si="8"/>
        <v>340</v>
      </c>
      <c r="G18" s="22">
        <f t="shared" si="0"/>
        <v>23.121387283236992</v>
      </c>
      <c r="H18" s="22">
        <f t="shared" si="1"/>
        <v>578.03468208092477</v>
      </c>
      <c r="I18" s="23">
        <f t="shared" si="2"/>
        <v>112.69714285714285</v>
      </c>
      <c r="J18" s="23">
        <f t="shared" si="3"/>
        <v>78.888000000000005</v>
      </c>
      <c r="K18" s="23">
        <v>168</v>
      </c>
      <c r="L18" s="23">
        <v>125</v>
      </c>
      <c r="M18" s="23">
        <v>87</v>
      </c>
      <c r="N18" s="23">
        <f t="shared" si="4"/>
        <v>126.66666666666667</v>
      </c>
      <c r="O18" s="23">
        <f t="shared" si="5"/>
        <v>5.0666666666666664</v>
      </c>
      <c r="P18" s="23">
        <f t="shared" si="6"/>
        <v>0.21913333333333335</v>
      </c>
      <c r="Q18" s="48">
        <f>F18-(I18+I19)</f>
        <v>189.34171428571429</v>
      </c>
      <c r="R18" s="48">
        <f>F18-(J18+J19)</f>
        <v>234.53919999999999</v>
      </c>
      <c r="S18" s="48">
        <f>Q18/0.85</f>
        <v>222.75495798319329</v>
      </c>
    </row>
    <row r="19" spans="1:19" s="26" customFormat="1" ht="14">
      <c r="A19" s="19">
        <f t="shared" si="9"/>
        <v>11</v>
      </c>
      <c r="B19" s="47"/>
      <c r="C19" s="21" t="s">
        <v>32</v>
      </c>
      <c r="D19" s="20">
        <v>10</v>
      </c>
      <c r="E19" s="21">
        <v>400</v>
      </c>
      <c r="F19" s="27">
        <f t="shared" si="8"/>
        <v>340</v>
      </c>
      <c r="G19" s="22">
        <f t="shared" si="0"/>
        <v>23.121387283236992</v>
      </c>
      <c r="H19" s="22">
        <f t="shared" si="1"/>
        <v>578.03468208092477</v>
      </c>
      <c r="I19" s="23">
        <f t="shared" si="2"/>
        <v>37.961142857142853</v>
      </c>
      <c r="J19" s="23">
        <f t="shared" si="3"/>
        <v>26.572800000000001</v>
      </c>
      <c r="K19" s="23">
        <v>60</v>
      </c>
      <c r="L19" s="23">
        <v>26</v>
      </c>
      <c r="M19" s="23">
        <v>42</v>
      </c>
      <c r="N19" s="23">
        <f t="shared" si="4"/>
        <v>42.666666666666664</v>
      </c>
      <c r="O19" s="23">
        <f t="shared" si="5"/>
        <v>1.7066666666666666</v>
      </c>
      <c r="P19" s="23">
        <f t="shared" si="6"/>
        <v>7.3813333333333342E-2</v>
      </c>
      <c r="Q19" s="49"/>
      <c r="R19" s="49"/>
      <c r="S19" s="49"/>
    </row>
    <row r="20" spans="1:19" s="26" customFormat="1" ht="14">
      <c r="A20" s="19">
        <f t="shared" si="9"/>
        <v>12</v>
      </c>
      <c r="B20" s="46" t="s">
        <v>36</v>
      </c>
      <c r="C20" s="21" t="s">
        <v>37</v>
      </c>
      <c r="D20" s="20">
        <v>10</v>
      </c>
      <c r="E20" s="21">
        <v>400</v>
      </c>
      <c r="F20" s="27">
        <f t="shared" si="8"/>
        <v>340</v>
      </c>
      <c r="G20" s="22">
        <f t="shared" si="0"/>
        <v>23.121387283236992</v>
      </c>
      <c r="H20" s="22">
        <f>G20*25</f>
        <v>578.03468208092477</v>
      </c>
      <c r="I20" s="23">
        <f t="shared" si="2"/>
        <v>45.078857142857139</v>
      </c>
      <c r="J20" s="23">
        <f t="shared" si="3"/>
        <v>31.555199999999999</v>
      </c>
      <c r="K20" s="23">
        <v>53</v>
      </c>
      <c r="L20" s="23">
        <v>59</v>
      </c>
      <c r="M20" s="23">
        <v>40</v>
      </c>
      <c r="N20" s="23">
        <f t="shared" si="4"/>
        <v>50.666666666666664</v>
      </c>
      <c r="O20" s="23">
        <f t="shared" si="5"/>
        <v>2.0266666666666664</v>
      </c>
      <c r="P20" s="23">
        <f t="shared" si="6"/>
        <v>8.7653333333333333E-2</v>
      </c>
      <c r="Q20" s="48">
        <f>F20-(I20+I21)</f>
        <v>167.98857142857145</v>
      </c>
      <c r="R20" s="48">
        <f>F20-(J20+J21)</f>
        <v>219.59199999999998</v>
      </c>
      <c r="S20" s="48">
        <f>Q20/0.85</f>
        <v>197.63361344537819</v>
      </c>
    </row>
    <row r="21" spans="1:19" s="26" customFormat="1" ht="14">
      <c r="A21" s="19">
        <f t="shared" si="9"/>
        <v>13</v>
      </c>
      <c r="B21" s="47"/>
      <c r="C21" s="21" t="s">
        <v>38</v>
      </c>
      <c r="D21" s="20">
        <v>10</v>
      </c>
      <c r="E21" s="21">
        <v>400</v>
      </c>
      <c r="F21" s="27">
        <f t="shared" si="8"/>
        <v>340</v>
      </c>
      <c r="G21" s="22">
        <f t="shared" si="0"/>
        <v>23.121387283236992</v>
      </c>
      <c r="H21" s="22">
        <f t="shared" si="1"/>
        <v>578.03468208092477</v>
      </c>
      <c r="I21" s="23">
        <f t="shared" si="2"/>
        <v>126.93257142857142</v>
      </c>
      <c r="J21" s="23">
        <f t="shared" si="3"/>
        <v>88.852800000000002</v>
      </c>
      <c r="K21" s="23">
        <v>149</v>
      </c>
      <c r="L21" s="23">
        <v>106</v>
      </c>
      <c r="M21" s="23">
        <v>173</v>
      </c>
      <c r="N21" s="23">
        <f t="shared" si="4"/>
        <v>142.66666666666666</v>
      </c>
      <c r="O21" s="23">
        <f t="shared" si="5"/>
        <v>5.7066666666666661</v>
      </c>
      <c r="P21" s="23">
        <f t="shared" si="6"/>
        <v>0.24681333333333333</v>
      </c>
      <c r="Q21" s="49"/>
      <c r="R21" s="49"/>
      <c r="S21" s="49"/>
    </row>
    <row r="22" spans="1:19" s="26" customFormat="1" ht="14">
      <c r="A22" s="19">
        <f t="shared" si="9"/>
        <v>14</v>
      </c>
      <c r="B22" s="46" t="s">
        <v>39</v>
      </c>
      <c r="C22" s="21" t="s">
        <v>40</v>
      </c>
      <c r="D22" s="20">
        <v>10</v>
      </c>
      <c r="E22" s="21">
        <v>400</v>
      </c>
      <c r="F22" s="27">
        <f t="shared" si="8"/>
        <v>340</v>
      </c>
      <c r="G22" s="22">
        <f t="shared" si="0"/>
        <v>23.121387283236992</v>
      </c>
      <c r="H22" s="22">
        <f t="shared" si="1"/>
        <v>578.03468208092477</v>
      </c>
      <c r="I22" s="23">
        <f t="shared" si="2"/>
        <v>47.451428571428579</v>
      </c>
      <c r="J22" s="23">
        <f t="shared" si="3"/>
        <v>33.216000000000001</v>
      </c>
      <c r="K22" s="23">
        <v>47</v>
      </c>
      <c r="L22" s="23">
        <v>62</v>
      </c>
      <c r="M22" s="23">
        <v>51</v>
      </c>
      <c r="N22" s="23">
        <f t="shared" si="4"/>
        <v>53.333333333333336</v>
      </c>
      <c r="O22" s="23">
        <f t="shared" si="5"/>
        <v>2.1333333333333333</v>
      </c>
      <c r="P22" s="23">
        <f t="shared" si="6"/>
        <v>9.2266666666666677E-2</v>
      </c>
      <c r="Q22" s="48">
        <f>F22-(I22+I23)</f>
        <v>262.29828571428573</v>
      </c>
      <c r="R22" s="48">
        <f>F22-(J22+J23)</f>
        <v>285.60879999999997</v>
      </c>
      <c r="S22" s="48">
        <f>Q22/0.85</f>
        <v>308.586218487395</v>
      </c>
    </row>
    <row r="23" spans="1:19" s="26" customFormat="1" ht="14">
      <c r="A23" s="19">
        <f t="shared" si="9"/>
        <v>15</v>
      </c>
      <c r="B23" s="47"/>
      <c r="C23" s="21" t="s">
        <v>41</v>
      </c>
      <c r="D23" s="20">
        <v>10</v>
      </c>
      <c r="E23" s="21">
        <v>400</v>
      </c>
      <c r="F23" s="27">
        <f t="shared" si="8"/>
        <v>340</v>
      </c>
      <c r="G23" s="22">
        <f t="shared" si="0"/>
        <v>23.121387283236992</v>
      </c>
      <c r="H23" s="22">
        <f t="shared" si="1"/>
        <v>578.03468208092477</v>
      </c>
      <c r="I23" s="23">
        <f t="shared" si="2"/>
        <v>30.250285714285717</v>
      </c>
      <c r="J23" s="23">
        <f t="shared" si="3"/>
        <v>21.1752</v>
      </c>
      <c r="K23" s="23">
        <v>54</v>
      </c>
      <c r="L23" s="23">
        <v>22</v>
      </c>
      <c r="M23" s="23">
        <v>26</v>
      </c>
      <c r="N23" s="23">
        <f t="shared" si="4"/>
        <v>34</v>
      </c>
      <c r="O23" s="23">
        <f t="shared" si="5"/>
        <v>1.36</v>
      </c>
      <c r="P23" s="23">
        <f t="shared" si="6"/>
        <v>5.8820000000000011E-2</v>
      </c>
      <c r="Q23" s="49"/>
      <c r="R23" s="49"/>
      <c r="S23" s="49"/>
    </row>
    <row r="24" spans="1:19" s="26" customFormat="1" ht="14">
      <c r="A24" s="19">
        <f t="shared" si="9"/>
        <v>16</v>
      </c>
      <c r="B24" s="46" t="s">
        <v>42</v>
      </c>
      <c r="C24" s="21" t="s">
        <v>37</v>
      </c>
      <c r="D24" s="20">
        <v>10</v>
      </c>
      <c r="E24" s="21">
        <v>250</v>
      </c>
      <c r="F24" s="27">
        <f t="shared" si="8"/>
        <v>212.5</v>
      </c>
      <c r="G24" s="22">
        <f t="shared" si="0"/>
        <v>14.450867052023121</v>
      </c>
      <c r="H24" s="22">
        <f t="shared" si="1"/>
        <v>361.27167630057801</v>
      </c>
      <c r="I24" s="23">
        <f t="shared" si="2"/>
        <v>26.098285714285716</v>
      </c>
      <c r="J24" s="23">
        <f t="shared" si="3"/>
        <v>18.268799999999999</v>
      </c>
      <c r="K24" s="23">
        <v>36</v>
      </c>
      <c r="L24" s="23">
        <v>25</v>
      </c>
      <c r="M24" s="23">
        <v>27</v>
      </c>
      <c r="N24" s="23">
        <f t="shared" si="4"/>
        <v>29.333333333333332</v>
      </c>
      <c r="O24" s="23">
        <f t="shared" si="5"/>
        <v>1.1733333333333333</v>
      </c>
      <c r="P24" s="23">
        <f t="shared" si="6"/>
        <v>8.1194666666666665E-2</v>
      </c>
      <c r="Q24" s="48">
        <f>F24-(I24+I25)</f>
        <v>185.80857142857144</v>
      </c>
      <c r="R24" s="48">
        <f>F24-(J24+J25)</f>
        <v>193.816</v>
      </c>
      <c r="S24" s="48">
        <f>Q24/0.85</f>
        <v>218.5983193277311</v>
      </c>
    </row>
    <row r="25" spans="1:19" s="26" customFormat="1" ht="14">
      <c r="A25" s="19">
        <f t="shared" si="9"/>
        <v>17</v>
      </c>
      <c r="B25" s="47"/>
      <c r="C25" s="21" t="s">
        <v>38</v>
      </c>
      <c r="D25" s="20">
        <v>10</v>
      </c>
      <c r="E25" s="21">
        <v>250</v>
      </c>
      <c r="F25" s="27">
        <f t="shared" si="8"/>
        <v>212.5</v>
      </c>
      <c r="G25" s="22">
        <f t="shared" si="0"/>
        <v>14.450867052023121</v>
      </c>
      <c r="H25" s="22">
        <f t="shared" si="1"/>
        <v>361.27167630057801</v>
      </c>
      <c r="I25" s="23">
        <f t="shared" si="2"/>
        <v>0.59314285714285708</v>
      </c>
      <c r="J25" s="23">
        <f t="shared" si="3"/>
        <v>0.41520000000000001</v>
      </c>
      <c r="K25" s="23">
        <v>1</v>
      </c>
      <c r="L25" s="23">
        <v>0</v>
      </c>
      <c r="M25" s="23">
        <v>1</v>
      </c>
      <c r="N25" s="23">
        <f t="shared" si="4"/>
        <v>0.66666666666666663</v>
      </c>
      <c r="O25" s="23">
        <f t="shared" si="5"/>
        <v>2.6666666666666665E-2</v>
      </c>
      <c r="P25" s="23">
        <f t="shared" si="6"/>
        <v>1.8453333333333334E-3</v>
      </c>
      <c r="Q25" s="49"/>
      <c r="R25" s="49"/>
      <c r="S25" s="49"/>
    </row>
    <row r="26" spans="1:19" s="26" customFormat="1" ht="14">
      <c r="A26" s="19">
        <f t="shared" si="9"/>
        <v>18</v>
      </c>
      <c r="B26" s="20" t="s">
        <v>43</v>
      </c>
      <c r="C26" s="20" t="s">
        <v>44</v>
      </c>
      <c r="D26" s="20">
        <v>10</v>
      </c>
      <c r="E26" s="21">
        <v>250</v>
      </c>
      <c r="F26" s="27">
        <f t="shared" si="8"/>
        <v>212.5</v>
      </c>
      <c r="G26" s="22">
        <f t="shared" si="0"/>
        <v>14.450867052023121</v>
      </c>
      <c r="H26" s="22">
        <f t="shared" si="1"/>
        <v>361.27167630057801</v>
      </c>
      <c r="I26" s="23">
        <f t="shared" si="2"/>
        <v>39.147428571428577</v>
      </c>
      <c r="J26" s="23">
        <f t="shared" si="3"/>
        <v>27.403200000000002</v>
      </c>
      <c r="K26" s="23">
        <v>105</v>
      </c>
      <c r="L26" s="23">
        <v>22</v>
      </c>
      <c r="M26" s="23">
        <v>5</v>
      </c>
      <c r="N26" s="23">
        <f t="shared" si="4"/>
        <v>44</v>
      </c>
      <c r="O26" s="23">
        <f t="shared" si="5"/>
        <v>1.76</v>
      </c>
      <c r="P26" s="23">
        <f t="shared" si="6"/>
        <v>0.12179200000000001</v>
      </c>
      <c r="Q26" s="24">
        <f>F26-I26</f>
        <v>173.35257142857142</v>
      </c>
      <c r="R26" s="24">
        <f t="shared" si="10"/>
        <v>185.0968</v>
      </c>
      <c r="S26" s="24">
        <f>Q26/0.85</f>
        <v>203.94420168067228</v>
      </c>
    </row>
    <row r="27" spans="1:19" s="26" customFormat="1" ht="14">
      <c r="A27" s="19">
        <f t="shared" si="9"/>
        <v>19</v>
      </c>
      <c r="B27" s="27" t="s">
        <v>45</v>
      </c>
      <c r="C27" s="20" t="s">
        <v>27</v>
      </c>
      <c r="D27" s="20">
        <v>10</v>
      </c>
      <c r="E27" s="21">
        <v>250</v>
      </c>
      <c r="F27" s="27">
        <f t="shared" si="8"/>
        <v>212.5</v>
      </c>
      <c r="G27" s="22">
        <f t="shared" si="0"/>
        <v>14.450867052023121</v>
      </c>
      <c r="H27" s="22">
        <f t="shared" si="1"/>
        <v>361.27167630057801</v>
      </c>
      <c r="I27" s="23">
        <f t="shared" si="2"/>
        <v>11.566285714285716</v>
      </c>
      <c r="J27" s="23">
        <f t="shared" si="3"/>
        <v>8.0964000000000009</v>
      </c>
      <c r="K27" s="23">
        <v>18</v>
      </c>
      <c r="L27" s="23">
        <v>11</v>
      </c>
      <c r="M27" s="23">
        <v>10</v>
      </c>
      <c r="N27" s="23">
        <f t="shared" si="4"/>
        <v>13</v>
      </c>
      <c r="O27" s="23">
        <f t="shared" si="5"/>
        <v>0.52</v>
      </c>
      <c r="P27" s="23">
        <f t="shared" si="6"/>
        <v>3.5984000000000002E-2</v>
      </c>
      <c r="Q27" s="24">
        <f>F27-I27</f>
        <v>200.93371428571427</v>
      </c>
      <c r="R27" s="24">
        <f t="shared" si="10"/>
        <v>204.40360000000001</v>
      </c>
      <c r="S27" s="24">
        <f>Q27/0.85</f>
        <v>236.39260504201681</v>
      </c>
    </row>
    <row r="28" spans="1:19" s="26" customFormat="1" ht="14">
      <c r="A28" s="19">
        <f t="shared" si="9"/>
        <v>20</v>
      </c>
      <c r="B28" s="20" t="s">
        <v>46</v>
      </c>
      <c r="C28" s="20" t="s">
        <v>27</v>
      </c>
      <c r="D28" s="20">
        <v>10</v>
      </c>
      <c r="E28" s="21">
        <v>250</v>
      </c>
      <c r="F28" s="27">
        <f t="shared" si="8"/>
        <v>212.5</v>
      </c>
      <c r="G28" s="22">
        <f t="shared" si="0"/>
        <v>14.450867052023121</v>
      </c>
      <c r="H28" s="22">
        <f t="shared" si="1"/>
        <v>361.27167630057801</v>
      </c>
      <c r="I28" s="23">
        <f t="shared" si="2"/>
        <v>18.387428571428572</v>
      </c>
      <c r="J28" s="23">
        <f t="shared" si="3"/>
        <v>12.871200000000002</v>
      </c>
      <c r="K28" s="23">
        <v>17</v>
      </c>
      <c r="L28" s="23">
        <v>20</v>
      </c>
      <c r="M28" s="23">
        <v>25</v>
      </c>
      <c r="N28" s="23">
        <f t="shared" si="4"/>
        <v>20.666666666666668</v>
      </c>
      <c r="O28" s="23">
        <f t="shared" si="5"/>
        <v>0.82666666666666666</v>
      </c>
      <c r="P28" s="23">
        <f t="shared" si="6"/>
        <v>5.7205333333333337E-2</v>
      </c>
      <c r="Q28" s="24">
        <f>F28-I28</f>
        <v>194.11257142857141</v>
      </c>
      <c r="R28" s="24">
        <f t="shared" si="10"/>
        <v>199.62880000000001</v>
      </c>
      <c r="S28" s="24">
        <f>Q28/0.85</f>
        <v>228.36773109243697</v>
      </c>
    </row>
    <row r="29" spans="1:19" s="26" customFormat="1" ht="14">
      <c r="A29" s="19">
        <f t="shared" si="9"/>
        <v>21</v>
      </c>
      <c r="B29" s="20" t="s">
        <v>47</v>
      </c>
      <c r="C29" s="20" t="s">
        <v>27</v>
      </c>
      <c r="D29" s="20">
        <v>10</v>
      </c>
      <c r="E29" s="21">
        <v>250</v>
      </c>
      <c r="F29" s="27">
        <f t="shared" si="8"/>
        <v>212.5</v>
      </c>
      <c r="G29" s="22">
        <f t="shared" si="0"/>
        <v>14.450867052023121</v>
      </c>
      <c r="H29" s="22">
        <f t="shared" si="1"/>
        <v>361.27167630057801</v>
      </c>
      <c r="I29" s="23">
        <f t="shared" si="2"/>
        <v>36.478285714285718</v>
      </c>
      <c r="J29" s="23">
        <f t="shared" si="3"/>
        <v>25.534800000000001</v>
      </c>
      <c r="K29" s="23">
        <v>51</v>
      </c>
      <c r="L29" s="23">
        <v>40</v>
      </c>
      <c r="M29" s="23">
        <v>32</v>
      </c>
      <c r="N29" s="23">
        <f t="shared" si="4"/>
        <v>41</v>
      </c>
      <c r="O29" s="23">
        <f t="shared" si="5"/>
        <v>1.64</v>
      </c>
      <c r="P29" s="23">
        <f t="shared" si="6"/>
        <v>0.11348800000000001</v>
      </c>
      <c r="Q29" s="24">
        <f>F29-I29</f>
        <v>176.02171428571427</v>
      </c>
      <c r="R29" s="24">
        <f t="shared" si="10"/>
        <v>186.96520000000001</v>
      </c>
      <c r="S29" s="24">
        <f>Q29/0.85</f>
        <v>207.08436974789913</v>
      </c>
    </row>
    <row r="30" spans="1:19" s="26" customFormat="1" ht="14">
      <c r="A30" s="19">
        <f t="shared" si="9"/>
        <v>22</v>
      </c>
      <c r="B30" s="20" t="s">
        <v>48</v>
      </c>
      <c r="C30" s="20" t="s">
        <v>27</v>
      </c>
      <c r="D30" s="20">
        <v>10</v>
      </c>
      <c r="E30" s="21">
        <v>250</v>
      </c>
      <c r="F30" s="27">
        <f t="shared" si="8"/>
        <v>212.5</v>
      </c>
      <c r="G30" s="22">
        <f t="shared" si="0"/>
        <v>14.450867052023121</v>
      </c>
      <c r="H30" s="22">
        <f t="shared" si="1"/>
        <v>361.27167630057801</v>
      </c>
      <c r="I30" s="23">
        <f t="shared" si="2"/>
        <v>27.284571428571436</v>
      </c>
      <c r="J30" s="23">
        <f t="shared" si="3"/>
        <v>19.0992</v>
      </c>
      <c r="K30" s="23">
        <v>24</v>
      </c>
      <c r="L30" s="23">
        <v>8</v>
      </c>
      <c r="M30" s="23">
        <v>60</v>
      </c>
      <c r="N30" s="23">
        <f t="shared" si="4"/>
        <v>30.666666666666668</v>
      </c>
      <c r="O30" s="23">
        <f t="shared" si="5"/>
        <v>1.2266666666666668</v>
      </c>
      <c r="P30" s="23">
        <f t="shared" si="6"/>
        <v>8.488533333333334E-2</v>
      </c>
      <c r="Q30" s="24">
        <f>F30-I30</f>
        <v>185.21542857142856</v>
      </c>
      <c r="R30" s="24">
        <f t="shared" si="10"/>
        <v>193.4008</v>
      </c>
      <c r="S30" s="24">
        <f>Q30/0.85</f>
        <v>217.90050420168066</v>
      </c>
    </row>
    <row r="31" spans="1:19" s="29" customFormat="1" ht="14">
      <c r="A31" s="28"/>
      <c r="B31" s="55" t="s">
        <v>49</v>
      </c>
      <c r="C31" s="56"/>
      <c r="D31" s="56"/>
      <c r="E31" s="56"/>
      <c r="F31" s="56"/>
      <c r="G31" s="56"/>
      <c r="H31" s="56"/>
      <c r="I31" s="56"/>
      <c r="J31" s="56"/>
      <c r="K31" s="56"/>
      <c r="L31" s="56"/>
      <c r="M31" s="56"/>
      <c r="N31" s="56"/>
      <c r="O31" s="56"/>
      <c r="P31" s="56"/>
      <c r="Q31" s="56"/>
      <c r="R31" s="56"/>
      <c r="S31" s="57"/>
    </row>
    <row r="32" spans="1:19" s="26" customFormat="1" ht="14">
      <c r="A32" s="19">
        <v>23</v>
      </c>
      <c r="B32" s="20" t="s">
        <v>50</v>
      </c>
      <c r="C32" s="20" t="s">
        <v>27</v>
      </c>
      <c r="D32" s="20">
        <v>6</v>
      </c>
      <c r="E32" s="21">
        <v>400</v>
      </c>
      <c r="F32" s="27">
        <f t="shared" ref="F32:F44" si="11">E32*0.85</f>
        <v>340</v>
      </c>
      <c r="G32" s="22">
        <f t="shared" si="0"/>
        <v>38.53564547206166</v>
      </c>
      <c r="H32" s="22">
        <f>G32*15</f>
        <v>578.03468208092488</v>
      </c>
      <c r="I32" s="23">
        <f t="shared" ref="I32:I44" si="12">1.73*D32*0.9*O32/0.7</f>
        <v>87.191999999999993</v>
      </c>
      <c r="J32" s="23">
        <f>1.73*0.4*0.9*N32</f>
        <v>61.034400000000005</v>
      </c>
      <c r="K32" s="23">
        <v>97</v>
      </c>
      <c r="L32" s="23">
        <v>59</v>
      </c>
      <c r="M32" s="23">
        <v>138</v>
      </c>
      <c r="N32" s="23">
        <f>(M32+K32+L32)/3</f>
        <v>98</v>
      </c>
      <c r="O32" s="23">
        <f>(K32+L32+M32)/3/15</f>
        <v>6.5333333333333332</v>
      </c>
      <c r="P32" s="23">
        <f t="shared" ref="P32:P44" si="13">O32/G32</f>
        <v>0.16954</v>
      </c>
      <c r="Q32" s="24">
        <f>F32-I32</f>
        <v>252.80799999999999</v>
      </c>
      <c r="R32" s="24">
        <f>F32-J32</f>
        <v>278.96559999999999</v>
      </c>
      <c r="S32" s="24">
        <f>Q32/0.85</f>
        <v>297.42117647058825</v>
      </c>
    </row>
    <row r="33" spans="1:19" s="26" customFormat="1" ht="14">
      <c r="A33" s="19">
        <f>A32+1</f>
        <v>24</v>
      </c>
      <c r="B33" s="30" t="s">
        <v>51</v>
      </c>
      <c r="C33" s="20" t="s">
        <v>37</v>
      </c>
      <c r="D33" s="20">
        <v>6</v>
      </c>
      <c r="E33" s="21">
        <v>400</v>
      </c>
      <c r="F33" s="27">
        <f t="shared" si="11"/>
        <v>340</v>
      </c>
      <c r="G33" s="22">
        <f t="shared" si="0"/>
        <v>38.53564547206166</v>
      </c>
      <c r="H33" s="22">
        <f t="shared" ref="H33:H44" si="14">G33*15</f>
        <v>578.03468208092488</v>
      </c>
      <c r="I33" s="23">
        <f t="shared" si="12"/>
        <v>141.76114285714286</v>
      </c>
      <c r="J33" s="23">
        <f t="shared" ref="J33:J44" si="15">1.73*0.4*0.9*N33</f>
        <v>99.232800000000012</v>
      </c>
      <c r="K33" s="23">
        <v>145</v>
      </c>
      <c r="L33" s="23">
        <v>177</v>
      </c>
      <c r="M33" s="23">
        <v>156</v>
      </c>
      <c r="N33" s="23">
        <f t="shared" ref="N33:N44" si="16">(M33+K33+L33)/3</f>
        <v>159.33333333333334</v>
      </c>
      <c r="O33" s="23">
        <f t="shared" ref="O33:O44" si="17">(K33+L33+M33)/3/15</f>
        <v>10.622222222222224</v>
      </c>
      <c r="P33" s="23">
        <f t="shared" si="13"/>
        <v>0.27564666666666671</v>
      </c>
      <c r="Q33" s="25">
        <f>F33-(I33+I34)</f>
        <v>198.23885714285714</v>
      </c>
      <c r="R33" s="48">
        <f>F33-(J33+J34)</f>
        <v>240.7672</v>
      </c>
      <c r="S33" s="25">
        <f>Q33/0.85</f>
        <v>233.22218487394957</v>
      </c>
    </row>
    <row r="34" spans="1:19" s="26" customFormat="1" ht="14">
      <c r="A34" s="19">
        <f t="shared" ref="A34:A44" si="18">A33+1</f>
        <v>25</v>
      </c>
      <c r="B34" s="31"/>
      <c r="C34" s="20" t="s">
        <v>38</v>
      </c>
      <c r="D34" s="20">
        <v>6</v>
      </c>
      <c r="E34" s="21">
        <v>400</v>
      </c>
      <c r="F34" s="27">
        <f t="shared" si="11"/>
        <v>340</v>
      </c>
      <c r="G34" s="22">
        <f>E34/(1.73*D34)</f>
        <v>38.53564547206166</v>
      </c>
      <c r="H34" s="22">
        <f t="shared" si="14"/>
        <v>578.03468208092488</v>
      </c>
      <c r="I34" s="23">
        <f t="shared" si="12"/>
        <v>0</v>
      </c>
      <c r="J34" s="23">
        <f t="shared" si="15"/>
        <v>0</v>
      </c>
      <c r="K34" s="23">
        <v>0</v>
      </c>
      <c r="L34" s="23">
        <v>0</v>
      </c>
      <c r="M34" s="23">
        <v>0</v>
      </c>
      <c r="N34" s="23">
        <f t="shared" si="16"/>
        <v>0</v>
      </c>
      <c r="O34" s="23">
        <f t="shared" si="17"/>
        <v>0</v>
      </c>
      <c r="P34" s="23">
        <f t="shared" si="13"/>
        <v>0</v>
      </c>
      <c r="Q34" s="32"/>
      <c r="R34" s="49"/>
      <c r="S34" s="32"/>
    </row>
    <row r="35" spans="1:19" s="26" customFormat="1" ht="14">
      <c r="A35" s="19">
        <f t="shared" si="18"/>
        <v>26</v>
      </c>
      <c r="B35" s="30" t="s">
        <v>52</v>
      </c>
      <c r="C35" s="20" t="s">
        <v>37</v>
      </c>
      <c r="D35" s="20">
        <v>6</v>
      </c>
      <c r="E35" s="21">
        <v>630</v>
      </c>
      <c r="F35" s="27">
        <f t="shared" si="11"/>
        <v>535.5</v>
      </c>
      <c r="G35" s="22">
        <v>60.6</v>
      </c>
      <c r="H35" s="22">
        <f t="shared" si="14"/>
        <v>909</v>
      </c>
      <c r="I35" s="23">
        <f t="shared" si="12"/>
        <v>268.69371428571424</v>
      </c>
      <c r="J35" s="23">
        <f t="shared" si="15"/>
        <v>188.0856</v>
      </c>
      <c r="K35" s="23">
        <v>266</v>
      </c>
      <c r="L35" s="23">
        <v>320</v>
      </c>
      <c r="M35" s="23">
        <v>320</v>
      </c>
      <c r="N35" s="23">
        <f t="shared" si="16"/>
        <v>302</v>
      </c>
      <c r="O35" s="23">
        <f t="shared" si="17"/>
        <v>20.133333333333333</v>
      </c>
      <c r="P35" s="23">
        <f t="shared" si="13"/>
        <v>0.33223322332233224</v>
      </c>
      <c r="Q35" s="25">
        <f>F35-(I35+I36)</f>
        <v>187.91828571428579</v>
      </c>
      <c r="R35" s="53">
        <f>F35-(J35+J36)</f>
        <v>292.19280000000003</v>
      </c>
      <c r="S35" s="25">
        <f>Q35/0.85</f>
        <v>221.08033613445386</v>
      </c>
    </row>
    <row r="36" spans="1:19" s="26" customFormat="1" ht="14">
      <c r="A36" s="19">
        <f t="shared" si="18"/>
        <v>27</v>
      </c>
      <c r="B36" s="31"/>
      <c r="C36" s="20" t="s">
        <v>38</v>
      </c>
      <c r="D36" s="20">
        <v>6</v>
      </c>
      <c r="E36" s="21">
        <v>630</v>
      </c>
      <c r="F36" s="27">
        <f t="shared" si="11"/>
        <v>535.5</v>
      </c>
      <c r="G36" s="22">
        <v>60.6</v>
      </c>
      <c r="H36" s="22">
        <f t="shared" si="14"/>
        <v>909</v>
      </c>
      <c r="I36" s="23">
        <f t="shared" si="12"/>
        <v>78.887999999999991</v>
      </c>
      <c r="J36" s="23">
        <f t="shared" si="15"/>
        <v>55.221600000000002</v>
      </c>
      <c r="K36" s="23">
        <v>80</v>
      </c>
      <c r="L36" s="23">
        <v>99</v>
      </c>
      <c r="M36" s="23">
        <v>87</v>
      </c>
      <c r="N36" s="23">
        <f t="shared" si="16"/>
        <v>88.666666666666671</v>
      </c>
      <c r="O36" s="23">
        <f t="shared" si="17"/>
        <v>5.9111111111111114</v>
      </c>
      <c r="P36" s="23">
        <f t="shared" si="13"/>
        <v>9.7543087642097542E-2</v>
      </c>
      <c r="Q36" s="32"/>
      <c r="R36" s="54"/>
      <c r="S36" s="32"/>
    </row>
    <row r="37" spans="1:19" s="26" customFormat="1" ht="14">
      <c r="A37" s="19">
        <f t="shared" si="18"/>
        <v>28</v>
      </c>
      <c r="B37" s="30" t="s">
        <v>53</v>
      </c>
      <c r="C37" s="20" t="s">
        <v>37</v>
      </c>
      <c r="D37" s="20">
        <v>6</v>
      </c>
      <c r="E37" s="21">
        <v>400</v>
      </c>
      <c r="F37" s="27">
        <f t="shared" si="11"/>
        <v>340</v>
      </c>
      <c r="G37" s="22">
        <f t="shared" si="0"/>
        <v>38.53564547206166</v>
      </c>
      <c r="H37" s="22">
        <f t="shared" si="14"/>
        <v>578.03468208092488</v>
      </c>
      <c r="I37" s="23">
        <f t="shared" si="12"/>
        <v>0</v>
      </c>
      <c r="J37" s="23">
        <f t="shared" si="15"/>
        <v>0</v>
      </c>
      <c r="K37" s="23">
        <v>0</v>
      </c>
      <c r="L37" s="23">
        <v>0</v>
      </c>
      <c r="M37" s="23">
        <v>0</v>
      </c>
      <c r="N37" s="23">
        <f t="shared" si="16"/>
        <v>0</v>
      </c>
      <c r="O37" s="23">
        <f t="shared" si="17"/>
        <v>0</v>
      </c>
      <c r="P37" s="23">
        <f t="shared" si="13"/>
        <v>0</v>
      </c>
      <c r="Q37" s="48">
        <f>F38-(I37+I38)</f>
        <v>165.34514285714286</v>
      </c>
      <c r="R37" s="48">
        <f>F38-(J37+J38)</f>
        <v>212.5</v>
      </c>
      <c r="S37" s="48">
        <f>Q37/0.85</f>
        <v>194.52369747899161</v>
      </c>
    </row>
    <row r="38" spans="1:19" s="26" customFormat="1" ht="14">
      <c r="A38" s="19">
        <f t="shared" si="18"/>
        <v>29</v>
      </c>
      <c r="B38" s="31"/>
      <c r="C38" s="20" t="s">
        <v>38</v>
      </c>
      <c r="D38" s="20">
        <v>6</v>
      </c>
      <c r="E38" s="21">
        <v>250</v>
      </c>
      <c r="F38" s="27">
        <f t="shared" si="11"/>
        <v>212.5</v>
      </c>
      <c r="G38" s="22">
        <f t="shared" si="0"/>
        <v>24.084778420038539</v>
      </c>
      <c r="H38" s="22">
        <f t="shared" si="14"/>
        <v>361.27167630057806</v>
      </c>
      <c r="I38" s="23">
        <f t="shared" si="12"/>
        <v>47.154857142857139</v>
      </c>
      <c r="J38" s="23">
        <f t="shared" si="15"/>
        <v>0</v>
      </c>
      <c r="K38" s="23">
        <v>33</v>
      </c>
      <c r="L38" s="23">
        <v>44</v>
      </c>
      <c r="M38" s="23">
        <v>82</v>
      </c>
      <c r="N38" s="23">
        <v>0</v>
      </c>
      <c r="O38" s="23">
        <f t="shared" si="17"/>
        <v>3.5333333333333332</v>
      </c>
      <c r="P38" s="23">
        <f t="shared" si="13"/>
        <v>0.14670399999999997</v>
      </c>
      <c r="Q38" s="49"/>
      <c r="R38" s="49"/>
      <c r="S38" s="49"/>
    </row>
    <row r="39" spans="1:19" s="26" customFormat="1" ht="14">
      <c r="A39" s="19">
        <f t="shared" si="18"/>
        <v>30</v>
      </c>
      <c r="B39" s="30" t="s">
        <v>54</v>
      </c>
      <c r="C39" s="20" t="s">
        <v>37</v>
      </c>
      <c r="D39" s="20">
        <v>6</v>
      </c>
      <c r="E39" s="21">
        <v>250</v>
      </c>
      <c r="F39" s="27">
        <f t="shared" si="11"/>
        <v>212.5</v>
      </c>
      <c r="G39" s="22">
        <f t="shared" si="0"/>
        <v>24.084778420038539</v>
      </c>
      <c r="H39" s="22">
        <f t="shared" si="14"/>
        <v>361.27167630057806</v>
      </c>
      <c r="I39" s="23">
        <f t="shared" si="12"/>
        <v>96.089142857142861</v>
      </c>
      <c r="J39" s="23">
        <f t="shared" si="15"/>
        <v>67.2624</v>
      </c>
      <c r="K39" s="23">
        <v>150</v>
      </c>
      <c r="L39" s="23">
        <v>99</v>
      </c>
      <c r="M39" s="23">
        <v>75</v>
      </c>
      <c r="N39" s="23">
        <f t="shared" si="16"/>
        <v>108</v>
      </c>
      <c r="O39" s="23">
        <f t="shared" si="17"/>
        <v>7.2</v>
      </c>
      <c r="P39" s="23">
        <f t="shared" si="13"/>
        <v>0.29894399999999999</v>
      </c>
      <c r="Q39" s="48">
        <f>F39-(I39+I40)</f>
        <v>50.275428571428563</v>
      </c>
      <c r="R39" s="48">
        <f>F39-(J39+J40)</f>
        <v>98.942800000000005</v>
      </c>
      <c r="S39" s="48">
        <f>Q39/0.85</f>
        <v>59.147563025210076</v>
      </c>
    </row>
    <row r="40" spans="1:19" s="26" customFormat="1" ht="14">
      <c r="A40" s="19">
        <f t="shared" si="18"/>
        <v>31</v>
      </c>
      <c r="B40" s="31"/>
      <c r="C40" s="20" t="s">
        <v>38</v>
      </c>
      <c r="D40" s="20">
        <v>6</v>
      </c>
      <c r="E40" s="21">
        <v>250</v>
      </c>
      <c r="F40" s="27">
        <f t="shared" si="11"/>
        <v>212.5</v>
      </c>
      <c r="G40" s="22">
        <f t="shared" si="0"/>
        <v>24.084778420038539</v>
      </c>
      <c r="H40" s="22">
        <f t="shared" si="14"/>
        <v>361.27167630057806</v>
      </c>
      <c r="I40" s="23">
        <f t="shared" si="12"/>
        <v>66.135428571428562</v>
      </c>
      <c r="J40" s="23">
        <f t="shared" si="15"/>
        <v>46.294799999999995</v>
      </c>
      <c r="K40" s="23">
        <v>74</v>
      </c>
      <c r="L40" s="23">
        <v>81</v>
      </c>
      <c r="M40" s="23">
        <v>68</v>
      </c>
      <c r="N40" s="23">
        <f t="shared" si="16"/>
        <v>74.333333333333329</v>
      </c>
      <c r="O40" s="23">
        <f t="shared" si="17"/>
        <v>4.9555555555555548</v>
      </c>
      <c r="P40" s="23">
        <f t="shared" si="13"/>
        <v>0.20575466666666661</v>
      </c>
      <c r="Q40" s="49"/>
      <c r="R40" s="49"/>
      <c r="S40" s="49"/>
    </row>
    <row r="41" spans="1:19" s="26" customFormat="1" ht="14">
      <c r="A41" s="19">
        <f t="shared" si="18"/>
        <v>32</v>
      </c>
      <c r="B41" s="20" t="s">
        <v>55</v>
      </c>
      <c r="C41" s="20" t="s">
        <v>27</v>
      </c>
      <c r="D41" s="20">
        <v>6</v>
      </c>
      <c r="E41" s="21">
        <v>630</v>
      </c>
      <c r="F41" s="27">
        <f t="shared" si="11"/>
        <v>535.5</v>
      </c>
      <c r="G41" s="22">
        <v>60.6</v>
      </c>
      <c r="H41" s="22">
        <f t="shared" si="14"/>
        <v>909</v>
      </c>
      <c r="I41" s="23">
        <f t="shared" si="12"/>
        <v>296.27485714285712</v>
      </c>
      <c r="J41" s="23">
        <f t="shared" si="15"/>
        <v>207.39240000000001</v>
      </c>
      <c r="K41" s="23">
        <v>328</v>
      </c>
      <c r="L41" s="23">
        <v>368</v>
      </c>
      <c r="M41" s="23">
        <v>303</v>
      </c>
      <c r="N41" s="23">
        <f t="shared" si="16"/>
        <v>333</v>
      </c>
      <c r="O41" s="23">
        <f t="shared" si="17"/>
        <v>22.2</v>
      </c>
      <c r="P41" s="23">
        <f t="shared" si="13"/>
        <v>0.36633663366336633</v>
      </c>
      <c r="Q41" s="24">
        <f>F41-I41</f>
        <v>239.22514285714288</v>
      </c>
      <c r="R41" s="24">
        <f>F41-J41</f>
        <v>328.10759999999999</v>
      </c>
      <c r="S41" s="24">
        <f>Q41/0.85</f>
        <v>281.44134453781516</v>
      </c>
    </row>
    <row r="42" spans="1:19" s="26" customFormat="1" ht="14">
      <c r="A42" s="19">
        <f t="shared" si="18"/>
        <v>33</v>
      </c>
      <c r="B42" s="30" t="s">
        <v>56</v>
      </c>
      <c r="C42" s="20" t="s">
        <v>37</v>
      </c>
      <c r="D42" s="20">
        <v>6</v>
      </c>
      <c r="E42" s="21">
        <v>630</v>
      </c>
      <c r="F42" s="27">
        <f t="shared" si="11"/>
        <v>535.5</v>
      </c>
      <c r="G42" s="22">
        <v>60.6</v>
      </c>
      <c r="H42" s="22">
        <f t="shared" si="14"/>
        <v>909</v>
      </c>
      <c r="I42" s="23">
        <f t="shared" si="12"/>
        <v>0</v>
      </c>
      <c r="J42" s="23">
        <f t="shared" si="15"/>
        <v>0</v>
      </c>
      <c r="K42" s="23">
        <v>0</v>
      </c>
      <c r="L42" s="23">
        <v>0</v>
      </c>
      <c r="M42" s="23">
        <v>0</v>
      </c>
      <c r="N42" s="23">
        <f t="shared" si="16"/>
        <v>0</v>
      </c>
      <c r="O42" s="23">
        <f t="shared" si="17"/>
        <v>0</v>
      </c>
      <c r="P42" s="23">
        <f t="shared" si="13"/>
        <v>0</v>
      </c>
      <c r="Q42" s="48">
        <f>F42-(I42+I43)</f>
        <v>525.71314285714288</v>
      </c>
      <c r="R42" s="48">
        <f>F42-(J42+J43)</f>
        <v>528.64919999999995</v>
      </c>
      <c r="S42" s="48">
        <f>Q42/0.85</f>
        <v>618.48605042016811</v>
      </c>
    </row>
    <row r="43" spans="1:19" s="26" customFormat="1" ht="14">
      <c r="A43" s="19">
        <f t="shared" si="18"/>
        <v>34</v>
      </c>
      <c r="B43" s="31"/>
      <c r="C43" s="20" t="s">
        <v>38</v>
      </c>
      <c r="D43" s="20">
        <v>6</v>
      </c>
      <c r="E43" s="21">
        <v>630</v>
      </c>
      <c r="F43" s="27">
        <f t="shared" si="11"/>
        <v>535.5</v>
      </c>
      <c r="G43" s="22">
        <v>60.6</v>
      </c>
      <c r="H43" s="22">
        <f t="shared" si="14"/>
        <v>909</v>
      </c>
      <c r="I43" s="23">
        <f t="shared" si="12"/>
        <v>9.7868571428571407</v>
      </c>
      <c r="J43" s="23">
        <f t="shared" si="15"/>
        <v>6.8508000000000004</v>
      </c>
      <c r="K43" s="23">
        <v>9</v>
      </c>
      <c r="L43" s="23">
        <v>12</v>
      </c>
      <c r="M43" s="23">
        <v>12</v>
      </c>
      <c r="N43" s="23">
        <f t="shared" si="16"/>
        <v>11</v>
      </c>
      <c r="O43" s="23">
        <f t="shared" si="17"/>
        <v>0.73333333333333328</v>
      </c>
      <c r="P43" s="23">
        <f t="shared" si="13"/>
        <v>1.2101210121012101E-2</v>
      </c>
      <c r="Q43" s="49"/>
      <c r="R43" s="49"/>
      <c r="S43" s="49"/>
    </row>
    <row r="44" spans="1:19" s="26" customFormat="1" ht="14">
      <c r="A44" s="19">
        <f t="shared" si="18"/>
        <v>35</v>
      </c>
      <c r="B44" s="20" t="s">
        <v>57</v>
      </c>
      <c r="C44" s="20" t="s">
        <v>27</v>
      </c>
      <c r="D44" s="20">
        <v>6</v>
      </c>
      <c r="E44" s="21">
        <v>250</v>
      </c>
      <c r="F44" s="27">
        <f t="shared" si="11"/>
        <v>212.5</v>
      </c>
      <c r="G44" s="22">
        <f t="shared" si="0"/>
        <v>24.084778420038539</v>
      </c>
      <c r="H44" s="22">
        <f t="shared" si="14"/>
        <v>361.27167630057806</v>
      </c>
      <c r="I44" s="23">
        <f t="shared" si="12"/>
        <v>0</v>
      </c>
      <c r="J44" s="23">
        <f t="shared" si="15"/>
        <v>0</v>
      </c>
      <c r="K44" s="23">
        <v>0</v>
      </c>
      <c r="L44" s="23">
        <v>0</v>
      </c>
      <c r="M44" s="23">
        <v>0</v>
      </c>
      <c r="N44" s="23">
        <f t="shared" si="16"/>
        <v>0</v>
      </c>
      <c r="O44" s="23">
        <f t="shared" si="17"/>
        <v>0</v>
      </c>
      <c r="P44" s="23">
        <f t="shared" si="13"/>
        <v>0</v>
      </c>
      <c r="Q44" s="24">
        <f>F44-I44</f>
        <v>212.5</v>
      </c>
      <c r="R44" s="24">
        <f>F44-J44</f>
        <v>212.5</v>
      </c>
      <c r="S44" s="24">
        <f>Q44/0.85</f>
        <v>250</v>
      </c>
    </row>
    <row r="45" spans="1:19" s="29" customFormat="1" ht="14">
      <c r="A45" s="28"/>
      <c r="B45" s="55" t="s">
        <v>58</v>
      </c>
      <c r="C45" s="56"/>
      <c r="D45" s="56"/>
      <c r="E45" s="56"/>
      <c r="F45" s="56"/>
      <c r="G45" s="56"/>
      <c r="H45" s="56"/>
      <c r="I45" s="56"/>
      <c r="J45" s="56"/>
      <c r="K45" s="56"/>
      <c r="L45" s="56"/>
      <c r="M45" s="56"/>
      <c r="N45" s="56"/>
      <c r="O45" s="56"/>
      <c r="P45" s="56"/>
      <c r="Q45" s="56"/>
      <c r="R45" s="56"/>
      <c r="S45" s="57"/>
    </row>
    <row r="46" spans="1:19" s="26" customFormat="1" ht="14">
      <c r="A46" s="19">
        <v>36</v>
      </c>
      <c r="B46" s="46" t="str">
        <f>'[1]Ф8,55,Ф60'!$A$5</f>
        <v>ТП-31</v>
      </c>
      <c r="C46" s="20" t="s">
        <v>37</v>
      </c>
      <c r="D46" s="20">
        <v>6</v>
      </c>
      <c r="E46" s="21">
        <v>250</v>
      </c>
      <c r="F46" s="27">
        <f t="shared" ref="F46:F109" si="19">E46*0.85</f>
        <v>212.5</v>
      </c>
      <c r="G46" s="22">
        <f t="shared" si="0"/>
        <v>24.084778420038539</v>
      </c>
      <c r="H46" s="22">
        <f>G46*15</f>
        <v>361.27167630057806</v>
      </c>
      <c r="I46" s="23">
        <f t="shared" ref="I46:I109" si="20">1.73*D46*0.9*O46/0.7</f>
        <v>5.9314285714285708E-2</v>
      </c>
      <c r="J46" s="23">
        <f>1.73*0.4*0.9*N46</f>
        <v>4.1520000000000001E-2</v>
      </c>
      <c r="K46" s="23">
        <v>0</v>
      </c>
      <c r="L46" s="23">
        <v>0</v>
      </c>
      <c r="M46" s="23">
        <v>0.2</v>
      </c>
      <c r="N46" s="23">
        <f>(M46+K46+L46)/3</f>
        <v>6.6666666666666666E-2</v>
      </c>
      <c r="O46" s="23">
        <f>(K46+L46+M46)/3/15</f>
        <v>4.4444444444444444E-3</v>
      </c>
      <c r="P46" s="23">
        <f t="shared" ref="P46:P109" si="21">O46/G46</f>
        <v>1.8453333333333331E-4</v>
      </c>
      <c r="Q46" s="48">
        <f>F46-(I46+I47)</f>
        <v>209.83085714285716</v>
      </c>
      <c r="R46" s="48">
        <f>F46-(J46+J47)</f>
        <v>210.63159999999999</v>
      </c>
      <c r="S46" s="48">
        <f>Q46/0.85</f>
        <v>246.85983193277312</v>
      </c>
    </row>
    <row r="47" spans="1:19" s="26" customFormat="1" ht="14">
      <c r="A47" s="19">
        <f>A46+1</f>
        <v>37</v>
      </c>
      <c r="B47" s="47"/>
      <c r="C47" s="20" t="s">
        <v>38</v>
      </c>
      <c r="D47" s="20">
        <v>6</v>
      </c>
      <c r="E47" s="21">
        <v>250</v>
      </c>
      <c r="F47" s="27">
        <f t="shared" si="19"/>
        <v>212.5</v>
      </c>
      <c r="G47" s="22">
        <f t="shared" si="0"/>
        <v>24.084778420038539</v>
      </c>
      <c r="H47" s="22">
        <f t="shared" ref="H47:H110" si="22">G47*15</f>
        <v>361.27167630057806</v>
      </c>
      <c r="I47" s="23">
        <f t="shared" si="20"/>
        <v>2.6098285714285714</v>
      </c>
      <c r="J47" s="23">
        <f t="shared" ref="J47:J110" si="23">1.73*0.4*0.9*N47</f>
        <v>1.8268800000000003</v>
      </c>
      <c r="K47" s="23">
        <v>7</v>
      </c>
      <c r="L47" s="23">
        <v>1.5</v>
      </c>
      <c r="M47" s="23">
        <v>0.3</v>
      </c>
      <c r="N47" s="23">
        <f t="shared" ref="N47:N110" si="24">(M47+K47+L47)/3</f>
        <v>2.9333333333333336</v>
      </c>
      <c r="O47" s="23">
        <f t="shared" ref="O47:O110" si="25">(K47+L47+M47)/3/15</f>
        <v>0.19555555555555557</v>
      </c>
      <c r="P47" s="23">
        <f t="shared" si="21"/>
        <v>8.1194666666666651E-3</v>
      </c>
      <c r="Q47" s="49"/>
      <c r="R47" s="49"/>
      <c r="S47" s="49"/>
    </row>
    <row r="48" spans="1:19" s="26" customFormat="1" ht="14">
      <c r="A48" s="19">
        <f t="shared" ref="A48:A111" si="26">A47+1</f>
        <v>38</v>
      </c>
      <c r="B48" s="46" t="str">
        <f>'[1]Ф8,55,Ф60'!$K$9</f>
        <v xml:space="preserve">ТП-71 </v>
      </c>
      <c r="C48" s="20" t="s">
        <v>40</v>
      </c>
      <c r="D48" s="20">
        <v>6</v>
      </c>
      <c r="E48" s="21">
        <v>400</v>
      </c>
      <c r="F48" s="27">
        <f t="shared" si="19"/>
        <v>340</v>
      </c>
      <c r="G48" s="22">
        <f t="shared" si="0"/>
        <v>38.53564547206166</v>
      </c>
      <c r="H48" s="22">
        <f t="shared" si="22"/>
        <v>578.03468208092488</v>
      </c>
      <c r="I48" s="23">
        <f t="shared" si="20"/>
        <v>1.1862857142857142</v>
      </c>
      <c r="J48" s="23">
        <f t="shared" si="23"/>
        <v>0.83040000000000003</v>
      </c>
      <c r="K48" s="23">
        <v>1</v>
      </c>
      <c r="L48" s="23">
        <v>0</v>
      </c>
      <c r="M48" s="23">
        <v>3</v>
      </c>
      <c r="N48" s="23">
        <f t="shared" si="24"/>
        <v>1.3333333333333333</v>
      </c>
      <c r="O48" s="23">
        <f t="shared" si="25"/>
        <v>8.8888888888888878E-2</v>
      </c>
      <c r="P48" s="23">
        <f t="shared" si="21"/>
        <v>2.3066666666666661E-3</v>
      </c>
      <c r="Q48" s="48">
        <f>F48-(I48+I49)</f>
        <v>338.8137142857143</v>
      </c>
      <c r="R48" s="48">
        <f>F48-(J48+J49)</f>
        <v>339.1696</v>
      </c>
      <c r="S48" s="48">
        <f>Q48/0.85</f>
        <v>398.60436974789917</v>
      </c>
    </row>
    <row r="49" spans="1:19" s="26" customFormat="1" ht="14">
      <c r="A49" s="19">
        <f t="shared" si="26"/>
        <v>39</v>
      </c>
      <c r="B49" s="47"/>
      <c r="C49" s="20" t="s">
        <v>41</v>
      </c>
      <c r="D49" s="20">
        <v>6</v>
      </c>
      <c r="E49" s="21">
        <v>400</v>
      </c>
      <c r="F49" s="27">
        <f t="shared" si="19"/>
        <v>340</v>
      </c>
      <c r="G49" s="22">
        <f t="shared" si="0"/>
        <v>38.53564547206166</v>
      </c>
      <c r="H49" s="22">
        <f t="shared" si="22"/>
        <v>578.03468208092488</v>
      </c>
      <c r="I49" s="23">
        <f t="shared" si="20"/>
        <v>0</v>
      </c>
      <c r="J49" s="23">
        <f t="shared" si="23"/>
        <v>0</v>
      </c>
      <c r="K49" s="23">
        <v>0</v>
      </c>
      <c r="L49" s="23">
        <v>0</v>
      </c>
      <c r="M49" s="23">
        <v>0</v>
      </c>
      <c r="N49" s="23">
        <f t="shared" si="24"/>
        <v>0</v>
      </c>
      <c r="O49" s="23">
        <f t="shared" si="25"/>
        <v>0</v>
      </c>
      <c r="P49" s="23">
        <f t="shared" si="21"/>
        <v>0</v>
      </c>
      <c r="Q49" s="49"/>
      <c r="R49" s="49"/>
      <c r="S49" s="49"/>
    </row>
    <row r="50" spans="1:19" s="26" customFormat="1" ht="14">
      <c r="A50" s="19">
        <f t="shared" si="26"/>
        <v>40</v>
      </c>
      <c r="B50" s="46" t="s">
        <v>59</v>
      </c>
      <c r="C50" s="20" t="s">
        <v>37</v>
      </c>
      <c r="D50" s="20">
        <v>6</v>
      </c>
      <c r="E50" s="21">
        <v>630</v>
      </c>
      <c r="F50" s="27">
        <f t="shared" si="19"/>
        <v>535.5</v>
      </c>
      <c r="G50" s="22">
        <v>60.621000000000002</v>
      </c>
      <c r="H50" s="22">
        <f t="shared" si="22"/>
        <v>909.31500000000005</v>
      </c>
      <c r="I50" s="23">
        <f t="shared" si="20"/>
        <v>283.8188571428571</v>
      </c>
      <c r="J50" s="23">
        <f t="shared" si="23"/>
        <v>198.67320000000001</v>
      </c>
      <c r="K50" s="23">
        <v>286</v>
      </c>
      <c r="L50" s="23">
        <v>340</v>
      </c>
      <c r="M50" s="23">
        <v>331</v>
      </c>
      <c r="N50" s="23">
        <f t="shared" si="24"/>
        <v>319</v>
      </c>
      <c r="O50" s="23">
        <f t="shared" si="25"/>
        <v>21.266666666666666</v>
      </c>
      <c r="P50" s="23">
        <f t="shared" si="21"/>
        <v>0.35081352446621905</v>
      </c>
      <c r="Q50" s="48">
        <f>F50-(I50+I51)</f>
        <v>160.33714285714291</v>
      </c>
      <c r="R50" s="48">
        <f>F50-(J50+J51)</f>
        <v>272.88599999999997</v>
      </c>
      <c r="S50" s="48">
        <f>Q50/0.85</f>
        <v>188.6319327731093</v>
      </c>
    </row>
    <row r="51" spans="1:19" s="26" customFormat="1" ht="14">
      <c r="A51" s="19">
        <f t="shared" si="26"/>
        <v>41</v>
      </c>
      <c r="B51" s="47"/>
      <c r="C51" s="20" t="s">
        <v>38</v>
      </c>
      <c r="D51" s="20">
        <v>6</v>
      </c>
      <c r="E51" s="21">
        <v>630</v>
      </c>
      <c r="F51" s="27">
        <f t="shared" si="19"/>
        <v>535.5</v>
      </c>
      <c r="G51" s="22">
        <v>60.621000000000002</v>
      </c>
      <c r="H51" s="22">
        <f t="shared" si="22"/>
        <v>909.31500000000005</v>
      </c>
      <c r="I51" s="23">
        <f t="shared" si="20"/>
        <v>91.343999999999994</v>
      </c>
      <c r="J51" s="23">
        <f t="shared" si="23"/>
        <v>63.940800000000003</v>
      </c>
      <c r="K51" s="23">
        <v>89</v>
      </c>
      <c r="L51" s="23">
        <v>108</v>
      </c>
      <c r="M51" s="23">
        <v>111</v>
      </c>
      <c r="N51" s="23">
        <f t="shared" si="24"/>
        <v>102.66666666666667</v>
      </c>
      <c r="O51" s="23">
        <f t="shared" si="25"/>
        <v>6.844444444444445</v>
      </c>
      <c r="P51" s="23">
        <f t="shared" si="21"/>
        <v>0.11290550212705902</v>
      </c>
      <c r="Q51" s="49"/>
      <c r="R51" s="49"/>
      <c r="S51" s="49"/>
    </row>
    <row r="52" spans="1:19" s="26" customFormat="1" ht="14">
      <c r="A52" s="19">
        <f t="shared" si="26"/>
        <v>42</v>
      </c>
      <c r="B52" s="46" t="str">
        <f>'[1]ф37,Ф30'!$B$15</f>
        <v>ТП-33</v>
      </c>
      <c r="C52" s="20" t="s">
        <v>37</v>
      </c>
      <c r="D52" s="20">
        <v>6</v>
      </c>
      <c r="E52" s="21">
        <v>400</v>
      </c>
      <c r="F52" s="27">
        <f t="shared" si="19"/>
        <v>340</v>
      </c>
      <c r="G52" s="22">
        <f t="shared" si="0"/>
        <v>38.53564547206166</v>
      </c>
      <c r="H52" s="22">
        <f t="shared" si="22"/>
        <v>578.03468208092488</v>
      </c>
      <c r="I52" s="23">
        <f t="shared" si="20"/>
        <v>9.8758285714285705</v>
      </c>
      <c r="J52" s="23">
        <f t="shared" si="23"/>
        <v>6.9130799999999999</v>
      </c>
      <c r="K52" s="23">
        <v>11.5</v>
      </c>
      <c r="L52" s="23">
        <v>13.3</v>
      </c>
      <c r="M52" s="23">
        <v>8.5</v>
      </c>
      <c r="N52" s="23">
        <f t="shared" si="24"/>
        <v>11.1</v>
      </c>
      <c r="O52" s="23">
        <f t="shared" si="25"/>
        <v>0.74</v>
      </c>
      <c r="P52" s="23">
        <f t="shared" si="21"/>
        <v>1.9202999999999998E-2</v>
      </c>
      <c r="Q52" s="48">
        <f>F52-(I52+I53)</f>
        <v>286.64679999999998</v>
      </c>
      <c r="R52" s="48">
        <f>F52-(J52+J53)</f>
        <v>302.65276</v>
      </c>
      <c r="S52" s="48">
        <f>Q52/0.85</f>
        <v>337.23152941176471</v>
      </c>
    </row>
    <row r="53" spans="1:19" s="26" customFormat="1" ht="14">
      <c r="A53" s="19">
        <f t="shared" si="26"/>
        <v>43</v>
      </c>
      <c r="B53" s="47"/>
      <c r="C53" s="20" t="s">
        <v>38</v>
      </c>
      <c r="D53" s="20">
        <v>6</v>
      </c>
      <c r="E53" s="21">
        <v>400</v>
      </c>
      <c r="F53" s="27">
        <f t="shared" si="19"/>
        <v>340</v>
      </c>
      <c r="G53" s="22">
        <f t="shared" si="0"/>
        <v>38.53564547206166</v>
      </c>
      <c r="H53" s="22">
        <f t="shared" si="22"/>
        <v>578.03468208092488</v>
      </c>
      <c r="I53" s="23">
        <f t="shared" si="20"/>
        <v>43.477371428571423</v>
      </c>
      <c r="J53" s="23">
        <f t="shared" si="23"/>
        <v>30.434160000000002</v>
      </c>
      <c r="K53" s="23">
        <v>48.6</v>
      </c>
      <c r="L53" s="23">
        <v>49</v>
      </c>
      <c r="M53" s="23">
        <v>49</v>
      </c>
      <c r="N53" s="23">
        <f t="shared" si="24"/>
        <v>48.866666666666667</v>
      </c>
      <c r="O53" s="23">
        <f t="shared" si="25"/>
        <v>3.2577777777777777</v>
      </c>
      <c r="P53" s="23">
        <f t="shared" si="21"/>
        <v>8.4539333333333327E-2</v>
      </c>
      <c r="Q53" s="49"/>
      <c r="R53" s="49"/>
      <c r="S53" s="49"/>
    </row>
    <row r="54" spans="1:19" s="26" customFormat="1" ht="14">
      <c r="A54" s="19">
        <f t="shared" si="26"/>
        <v>44</v>
      </c>
      <c r="B54" s="46" t="str">
        <f>'[1]ф37,Ф30'!$B$29</f>
        <v>ТП-39</v>
      </c>
      <c r="C54" s="20" t="s">
        <v>37</v>
      </c>
      <c r="D54" s="20">
        <v>6</v>
      </c>
      <c r="E54" s="21">
        <v>400</v>
      </c>
      <c r="F54" s="27">
        <f t="shared" si="19"/>
        <v>340</v>
      </c>
      <c r="G54" s="22">
        <f t="shared" si="0"/>
        <v>38.53564547206166</v>
      </c>
      <c r="H54" s="22">
        <f t="shared" si="22"/>
        <v>578.03468208092488</v>
      </c>
      <c r="I54" s="23">
        <f t="shared" si="20"/>
        <v>105.13457142857143</v>
      </c>
      <c r="J54" s="23">
        <f t="shared" si="23"/>
        <v>73.594200000000001</v>
      </c>
      <c r="K54" s="23">
        <v>101.5</v>
      </c>
      <c r="L54" s="23">
        <v>117</v>
      </c>
      <c r="M54" s="23">
        <v>136</v>
      </c>
      <c r="N54" s="23">
        <f t="shared" si="24"/>
        <v>118.16666666666667</v>
      </c>
      <c r="O54" s="23">
        <f t="shared" si="25"/>
        <v>7.8777777777777782</v>
      </c>
      <c r="P54" s="23">
        <f t="shared" si="21"/>
        <v>0.20442833333333332</v>
      </c>
      <c r="Q54" s="48">
        <f>F54-(I54+I55)</f>
        <v>225.61239999999998</v>
      </c>
      <c r="R54" s="48">
        <f>F54-(J54+J55)</f>
        <v>259.92867999999999</v>
      </c>
      <c r="S54" s="48">
        <f>Q54/0.85</f>
        <v>265.42635294117645</v>
      </c>
    </row>
    <row r="55" spans="1:19" s="26" customFormat="1" ht="14">
      <c r="A55" s="19">
        <f t="shared" si="26"/>
        <v>45</v>
      </c>
      <c r="B55" s="47"/>
      <c r="C55" s="20" t="s">
        <v>38</v>
      </c>
      <c r="D55" s="20">
        <v>6</v>
      </c>
      <c r="E55" s="21">
        <v>400</v>
      </c>
      <c r="F55" s="27">
        <f t="shared" si="19"/>
        <v>340</v>
      </c>
      <c r="G55" s="22">
        <f t="shared" si="0"/>
        <v>38.53564547206166</v>
      </c>
      <c r="H55" s="22">
        <f t="shared" si="22"/>
        <v>578.03468208092488</v>
      </c>
      <c r="I55" s="23">
        <f t="shared" si="20"/>
        <v>9.2530285714285707</v>
      </c>
      <c r="J55" s="23">
        <f t="shared" si="23"/>
        <v>6.4771200000000002</v>
      </c>
      <c r="K55" s="33">
        <v>8</v>
      </c>
      <c r="L55" s="33">
        <v>14.2</v>
      </c>
      <c r="M55" s="33">
        <v>9</v>
      </c>
      <c r="N55" s="23">
        <f t="shared" si="24"/>
        <v>10.4</v>
      </c>
      <c r="O55" s="23">
        <f t="shared" si="25"/>
        <v>0.69333333333333336</v>
      </c>
      <c r="P55" s="23">
        <f t="shared" si="21"/>
        <v>1.7992000000000001E-2</v>
      </c>
      <c r="Q55" s="49"/>
      <c r="R55" s="49"/>
      <c r="S55" s="49"/>
    </row>
    <row r="56" spans="1:19" s="26" customFormat="1" ht="14">
      <c r="A56" s="19">
        <f t="shared" si="26"/>
        <v>46</v>
      </c>
      <c r="B56" s="46" t="str">
        <f>'[1]ф37,Ф30'!$B$39</f>
        <v>ТП-5</v>
      </c>
      <c r="C56" s="20" t="s">
        <v>37</v>
      </c>
      <c r="D56" s="20">
        <v>6</v>
      </c>
      <c r="E56" s="21">
        <v>250</v>
      </c>
      <c r="F56" s="27">
        <f t="shared" si="19"/>
        <v>212.5</v>
      </c>
      <c r="G56" s="22">
        <f t="shared" si="0"/>
        <v>24.084778420038539</v>
      </c>
      <c r="H56" s="22">
        <f t="shared" si="22"/>
        <v>361.27167630057806</v>
      </c>
      <c r="I56" s="23">
        <f t="shared" si="20"/>
        <v>0.53382857142857143</v>
      </c>
      <c r="J56" s="23">
        <f t="shared" si="23"/>
        <v>0.37368000000000001</v>
      </c>
      <c r="K56" s="23">
        <v>0.2</v>
      </c>
      <c r="L56" s="23">
        <v>0.6</v>
      </c>
      <c r="M56" s="23">
        <v>1</v>
      </c>
      <c r="N56" s="23">
        <f t="shared" si="24"/>
        <v>0.6</v>
      </c>
      <c r="O56" s="23">
        <f t="shared" si="25"/>
        <v>0.04</v>
      </c>
      <c r="P56" s="23">
        <f t="shared" si="21"/>
        <v>1.6607999999999998E-3</v>
      </c>
      <c r="Q56" s="48">
        <f>F56-(I56+I57)</f>
        <v>114.98731428571431</v>
      </c>
      <c r="R56" s="48">
        <f>F56-J56</f>
        <v>212.12631999999999</v>
      </c>
      <c r="S56" s="48">
        <f>Q56/0.85</f>
        <v>135.27919327731095</v>
      </c>
    </row>
    <row r="57" spans="1:19" s="26" customFormat="1" ht="14">
      <c r="A57" s="19">
        <f t="shared" si="26"/>
        <v>47</v>
      </c>
      <c r="B57" s="47"/>
      <c r="C57" s="20" t="s">
        <v>38</v>
      </c>
      <c r="D57" s="20">
        <v>6</v>
      </c>
      <c r="E57" s="21">
        <v>250</v>
      </c>
      <c r="F57" s="27">
        <f t="shared" si="19"/>
        <v>212.5</v>
      </c>
      <c r="G57" s="22">
        <f t="shared" si="0"/>
        <v>24.084778420038539</v>
      </c>
      <c r="H57" s="22">
        <f t="shared" si="22"/>
        <v>361.27167630057806</v>
      </c>
      <c r="I57" s="23">
        <f t="shared" si="20"/>
        <v>96.978857142857123</v>
      </c>
      <c r="J57" s="23">
        <f t="shared" si="23"/>
        <v>67.885199999999998</v>
      </c>
      <c r="K57" s="23">
        <v>122</v>
      </c>
      <c r="L57" s="23">
        <v>91</v>
      </c>
      <c r="M57" s="23">
        <v>114</v>
      </c>
      <c r="N57" s="23">
        <f t="shared" si="24"/>
        <v>109</v>
      </c>
      <c r="O57" s="23">
        <f t="shared" si="25"/>
        <v>7.2666666666666666</v>
      </c>
      <c r="P57" s="23">
        <f t="shared" si="21"/>
        <v>0.30171199999999998</v>
      </c>
      <c r="Q57" s="49"/>
      <c r="R57" s="49"/>
      <c r="S57" s="49"/>
    </row>
    <row r="58" spans="1:19" s="26" customFormat="1" ht="14">
      <c r="A58" s="19">
        <f t="shared" si="26"/>
        <v>48</v>
      </c>
      <c r="B58" s="46" t="str">
        <f>'[1]ф37,Ф30'!$L$18</f>
        <v>ТП-60</v>
      </c>
      <c r="C58" s="20" t="s">
        <v>37</v>
      </c>
      <c r="D58" s="20">
        <v>6</v>
      </c>
      <c r="E58" s="21">
        <v>400</v>
      </c>
      <c r="F58" s="27">
        <f t="shared" si="19"/>
        <v>340</v>
      </c>
      <c r="G58" s="22">
        <f t="shared" si="0"/>
        <v>38.53564547206166</v>
      </c>
      <c r="H58" s="22">
        <f t="shared" si="22"/>
        <v>578.03468208092488</v>
      </c>
      <c r="I58" s="23">
        <f t="shared" si="20"/>
        <v>118.92514285714283</v>
      </c>
      <c r="J58" s="23">
        <f t="shared" si="23"/>
        <v>83.247599999999991</v>
      </c>
      <c r="K58" s="23">
        <v>121</v>
      </c>
      <c r="L58" s="23">
        <v>149</v>
      </c>
      <c r="M58" s="23">
        <v>131</v>
      </c>
      <c r="N58" s="23">
        <f t="shared" si="24"/>
        <v>133.66666666666666</v>
      </c>
      <c r="O58" s="23">
        <f t="shared" si="25"/>
        <v>8.9111111111111097</v>
      </c>
      <c r="P58" s="23">
        <f t="shared" si="21"/>
        <v>0.23124333333333327</v>
      </c>
      <c r="Q58" s="48">
        <f>F58-(I58+I59)</f>
        <v>139.81428571428575</v>
      </c>
      <c r="R58" s="48">
        <f>F58-(J58+J59)</f>
        <v>199.87</v>
      </c>
      <c r="S58" s="48">
        <f>Q58/0.85</f>
        <v>164.48739495798324</v>
      </c>
    </row>
    <row r="59" spans="1:19" s="26" customFormat="1" ht="14">
      <c r="A59" s="19">
        <f t="shared" si="26"/>
        <v>49</v>
      </c>
      <c r="B59" s="47"/>
      <c r="C59" s="20" t="s">
        <v>38</v>
      </c>
      <c r="D59" s="20">
        <v>6</v>
      </c>
      <c r="E59" s="21">
        <v>400</v>
      </c>
      <c r="F59" s="27">
        <f t="shared" si="19"/>
        <v>340</v>
      </c>
      <c r="G59" s="22">
        <f t="shared" si="0"/>
        <v>38.53564547206166</v>
      </c>
      <c r="H59" s="22">
        <f t="shared" si="22"/>
        <v>578.03468208092488</v>
      </c>
      <c r="I59" s="23">
        <f t="shared" si="20"/>
        <v>81.260571428571424</v>
      </c>
      <c r="J59" s="23">
        <f t="shared" si="23"/>
        <v>56.882399999999997</v>
      </c>
      <c r="K59" s="23">
        <v>97</v>
      </c>
      <c r="L59" s="23">
        <v>112</v>
      </c>
      <c r="M59" s="23">
        <v>65</v>
      </c>
      <c r="N59" s="23">
        <f t="shared" si="24"/>
        <v>91.333333333333329</v>
      </c>
      <c r="O59" s="23">
        <f t="shared" si="25"/>
        <v>6.0888888888888886</v>
      </c>
      <c r="P59" s="23">
        <f t="shared" si="21"/>
        <v>0.15800666666666666</v>
      </c>
      <c r="Q59" s="49"/>
      <c r="R59" s="49"/>
      <c r="S59" s="49"/>
    </row>
    <row r="60" spans="1:19" s="26" customFormat="1" ht="14">
      <c r="A60" s="19">
        <f t="shared" si="26"/>
        <v>50</v>
      </c>
      <c r="B60" s="46" t="str">
        <f>'[1]ф37,Ф30'!$L$29</f>
        <v>ТП-35</v>
      </c>
      <c r="C60" s="20" t="s">
        <v>37</v>
      </c>
      <c r="D60" s="20">
        <v>6</v>
      </c>
      <c r="E60" s="21">
        <v>630</v>
      </c>
      <c r="F60" s="27">
        <f t="shared" si="19"/>
        <v>535.5</v>
      </c>
      <c r="G60" s="22">
        <v>60.621000000000002</v>
      </c>
      <c r="H60" s="22">
        <f t="shared" si="22"/>
        <v>909.31500000000005</v>
      </c>
      <c r="I60" s="23">
        <f t="shared" si="20"/>
        <v>28.470857142857142</v>
      </c>
      <c r="J60" s="23">
        <f t="shared" si="23"/>
        <v>19.929600000000001</v>
      </c>
      <c r="K60" s="23">
        <v>33</v>
      </c>
      <c r="L60" s="23">
        <v>24</v>
      </c>
      <c r="M60" s="23">
        <v>39</v>
      </c>
      <c r="N60" s="23">
        <f t="shared" si="24"/>
        <v>32</v>
      </c>
      <c r="O60" s="23">
        <f t="shared" si="25"/>
        <v>2.1333333333333333</v>
      </c>
      <c r="P60" s="23">
        <f t="shared" si="21"/>
        <v>3.5191325338304109E-2</v>
      </c>
      <c r="Q60" s="48">
        <f>F61-(I60+I61)</f>
        <v>278.90628571428573</v>
      </c>
      <c r="R60" s="48">
        <f>F61-(J60+J61)</f>
        <v>297.23439999999999</v>
      </c>
      <c r="S60" s="48">
        <f>Q60/0.85</f>
        <v>328.12504201680673</v>
      </c>
    </row>
    <row r="61" spans="1:19" s="26" customFormat="1" ht="14">
      <c r="A61" s="19">
        <f t="shared" si="26"/>
        <v>51</v>
      </c>
      <c r="B61" s="47"/>
      <c r="C61" s="20" t="s">
        <v>38</v>
      </c>
      <c r="D61" s="20">
        <v>6</v>
      </c>
      <c r="E61" s="21">
        <v>400</v>
      </c>
      <c r="F61" s="27">
        <f t="shared" si="19"/>
        <v>340</v>
      </c>
      <c r="G61" s="22">
        <f t="shared" si="0"/>
        <v>38.53564547206166</v>
      </c>
      <c r="H61" s="22">
        <f t="shared" si="22"/>
        <v>578.03468208092488</v>
      </c>
      <c r="I61" s="23">
        <f t="shared" si="20"/>
        <v>32.622857142857136</v>
      </c>
      <c r="J61" s="23">
        <f t="shared" si="23"/>
        <v>22.835999999999999</v>
      </c>
      <c r="K61" s="23">
        <v>40</v>
      </c>
      <c r="L61" s="23">
        <v>50</v>
      </c>
      <c r="M61" s="23">
        <v>20</v>
      </c>
      <c r="N61" s="23">
        <f t="shared" si="24"/>
        <v>36.666666666666664</v>
      </c>
      <c r="O61" s="23">
        <f t="shared" si="25"/>
        <v>2.4444444444444442</v>
      </c>
      <c r="P61" s="23">
        <f t="shared" si="21"/>
        <v>6.3433333333333328E-2</v>
      </c>
      <c r="Q61" s="49"/>
      <c r="R61" s="49"/>
      <c r="S61" s="49"/>
    </row>
    <row r="62" spans="1:19" s="26" customFormat="1" ht="14">
      <c r="A62" s="19">
        <f t="shared" si="26"/>
        <v>52</v>
      </c>
      <c r="B62" s="46" t="str">
        <f>'[1]ф37,Ф30'!$L$36</f>
        <v>ТП-41</v>
      </c>
      <c r="C62" s="20" t="s">
        <v>37</v>
      </c>
      <c r="D62" s="20">
        <v>6</v>
      </c>
      <c r="E62" s="21">
        <v>400</v>
      </c>
      <c r="F62" s="27">
        <f t="shared" si="19"/>
        <v>340</v>
      </c>
      <c r="G62" s="22">
        <f t="shared" si="0"/>
        <v>38.53564547206166</v>
      </c>
      <c r="H62" s="22">
        <f t="shared" si="22"/>
        <v>578.03468208092488</v>
      </c>
      <c r="I62" s="23">
        <f t="shared" si="20"/>
        <v>141.82045714285712</v>
      </c>
      <c r="J62" s="23">
        <f t="shared" si="23"/>
        <v>99.274320000000003</v>
      </c>
      <c r="K62" s="23">
        <v>188</v>
      </c>
      <c r="L62" s="23">
        <v>147</v>
      </c>
      <c r="M62" s="23">
        <v>143.19999999999999</v>
      </c>
      <c r="N62" s="23">
        <f t="shared" si="24"/>
        <v>159.4</v>
      </c>
      <c r="O62" s="23">
        <f t="shared" si="25"/>
        <v>10.626666666666667</v>
      </c>
      <c r="P62" s="23">
        <f t="shared" si="21"/>
        <v>0.27576200000000001</v>
      </c>
      <c r="Q62" s="48">
        <f>F62-(I62+I63)</f>
        <v>54.283085714285733</v>
      </c>
      <c r="R62" s="48">
        <f>F62-(J62+J63)</f>
        <v>139.99815999999998</v>
      </c>
      <c r="S62" s="48">
        <f>Q62/0.85</f>
        <v>63.862453781512627</v>
      </c>
    </row>
    <row r="63" spans="1:19" s="26" customFormat="1" ht="14">
      <c r="A63" s="19">
        <f t="shared" si="26"/>
        <v>53</v>
      </c>
      <c r="B63" s="47"/>
      <c r="C63" s="20" t="s">
        <v>38</v>
      </c>
      <c r="D63" s="20">
        <v>6</v>
      </c>
      <c r="E63" s="21">
        <v>400</v>
      </c>
      <c r="F63" s="27">
        <f t="shared" si="19"/>
        <v>340</v>
      </c>
      <c r="G63" s="22">
        <f t="shared" si="0"/>
        <v>38.53564547206166</v>
      </c>
      <c r="H63" s="22">
        <f t="shared" si="22"/>
        <v>578.03468208092488</v>
      </c>
      <c r="I63" s="23">
        <f t="shared" si="20"/>
        <v>143.89645714285714</v>
      </c>
      <c r="J63" s="23">
        <f t="shared" si="23"/>
        <v>100.72752000000001</v>
      </c>
      <c r="K63" s="23">
        <v>140.5</v>
      </c>
      <c r="L63" s="23">
        <v>181.6</v>
      </c>
      <c r="M63" s="23">
        <v>163.1</v>
      </c>
      <c r="N63" s="23">
        <f t="shared" si="24"/>
        <v>161.73333333333335</v>
      </c>
      <c r="O63" s="23">
        <f t="shared" si="25"/>
        <v>10.782222222222224</v>
      </c>
      <c r="P63" s="23">
        <f t="shared" si="21"/>
        <v>0.2797986666666667</v>
      </c>
      <c r="Q63" s="49"/>
      <c r="R63" s="49"/>
      <c r="S63" s="49"/>
    </row>
    <row r="64" spans="1:19" s="26" customFormat="1" ht="14">
      <c r="A64" s="19">
        <f t="shared" si="26"/>
        <v>54</v>
      </c>
      <c r="B64" s="20" t="str">
        <f>'[1]ф37,Ф30'!$L$55</f>
        <v>ТП-43</v>
      </c>
      <c r="C64" s="20" t="s">
        <v>27</v>
      </c>
      <c r="D64" s="20">
        <v>6</v>
      </c>
      <c r="E64" s="21">
        <v>400</v>
      </c>
      <c r="F64" s="27">
        <f t="shared" si="19"/>
        <v>340</v>
      </c>
      <c r="G64" s="22">
        <f t="shared" si="0"/>
        <v>38.53564547206166</v>
      </c>
      <c r="H64" s="22">
        <f t="shared" si="22"/>
        <v>578.03468208092488</v>
      </c>
      <c r="I64" s="23">
        <f t="shared" si="20"/>
        <v>55.340228571428554</v>
      </c>
      <c r="J64" s="23">
        <f t="shared" si="23"/>
        <v>38.738160000000001</v>
      </c>
      <c r="K64" s="23">
        <v>70.099999999999994</v>
      </c>
      <c r="L64" s="23">
        <v>63.3</v>
      </c>
      <c r="M64" s="23">
        <v>53.2</v>
      </c>
      <c r="N64" s="23">
        <f t="shared" si="24"/>
        <v>62.199999999999996</v>
      </c>
      <c r="O64" s="23">
        <f t="shared" si="25"/>
        <v>4.1466666666666656</v>
      </c>
      <c r="P64" s="23">
        <f t="shared" si="21"/>
        <v>0.10760599999999997</v>
      </c>
      <c r="Q64" s="24">
        <f>F64-I64</f>
        <v>284.65977142857145</v>
      </c>
      <c r="R64" s="24">
        <f>F64-J64</f>
        <v>301.26184000000001</v>
      </c>
      <c r="S64" s="24">
        <f>Q64/0.85</f>
        <v>334.89384873949581</v>
      </c>
    </row>
    <row r="65" spans="1:19" s="26" customFormat="1" ht="14">
      <c r="A65" s="19">
        <f t="shared" si="26"/>
        <v>55</v>
      </c>
      <c r="B65" s="46" t="s">
        <v>60</v>
      </c>
      <c r="C65" s="20" t="s">
        <v>37</v>
      </c>
      <c r="D65" s="20">
        <v>6</v>
      </c>
      <c r="E65" s="21">
        <v>400</v>
      </c>
      <c r="F65" s="27">
        <f t="shared" si="19"/>
        <v>340</v>
      </c>
      <c r="G65" s="22">
        <f t="shared" si="0"/>
        <v>38.53564547206166</v>
      </c>
      <c r="H65" s="22">
        <f t="shared" si="22"/>
        <v>578.03468208092488</v>
      </c>
      <c r="I65" s="23">
        <f t="shared" si="20"/>
        <v>0</v>
      </c>
      <c r="J65" s="23">
        <f t="shared" si="23"/>
        <v>0</v>
      </c>
      <c r="K65" s="23">
        <v>0</v>
      </c>
      <c r="L65" s="23">
        <v>0</v>
      </c>
      <c r="M65" s="23">
        <v>0</v>
      </c>
      <c r="N65" s="23">
        <f t="shared" si="24"/>
        <v>0</v>
      </c>
      <c r="O65" s="23">
        <f t="shared" si="25"/>
        <v>0</v>
      </c>
      <c r="P65" s="23">
        <f t="shared" si="21"/>
        <v>0</v>
      </c>
      <c r="Q65" s="48">
        <f>F65-(I65+I66)</f>
        <v>182.84680000000003</v>
      </c>
      <c r="R65" s="48">
        <f>F65-(J65+J66)</f>
        <v>229.99276</v>
      </c>
      <c r="S65" s="48">
        <f>Q65/0.85</f>
        <v>215.1138823529412</v>
      </c>
    </row>
    <row r="66" spans="1:19" s="26" customFormat="1" ht="14">
      <c r="A66" s="19">
        <f t="shared" si="26"/>
        <v>56</v>
      </c>
      <c r="B66" s="47"/>
      <c r="C66" s="20" t="s">
        <v>38</v>
      </c>
      <c r="D66" s="20">
        <v>6</v>
      </c>
      <c r="E66" s="21">
        <v>400</v>
      </c>
      <c r="F66" s="27">
        <f t="shared" si="19"/>
        <v>340</v>
      </c>
      <c r="G66" s="22">
        <f t="shared" si="0"/>
        <v>38.53564547206166</v>
      </c>
      <c r="H66" s="22">
        <f t="shared" si="22"/>
        <v>578.03468208092488</v>
      </c>
      <c r="I66" s="23">
        <f t="shared" si="20"/>
        <v>157.15319999999997</v>
      </c>
      <c r="J66" s="23">
        <f t="shared" si="23"/>
        <v>110.00724</v>
      </c>
      <c r="K66" s="33">
        <v>186</v>
      </c>
      <c r="L66" s="33">
        <v>202.7</v>
      </c>
      <c r="M66" s="33">
        <v>141.19999999999999</v>
      </c>
      <c r="N66" s="23">
        <f t="shared" si="24"/>
        <v>176.63333333333333</v>
      </c>
      <c r="O66" s="23">
        <f t="shared" si="25"/>
        <v>11.775555555555554</v>
      </c>
      <c r="P66" s="23">
        <f t="shared" si="21"/>
        <v>0.30557566666666663</v>
      </c>
      <c r="Q66" s="49"/>
      <c r="R66" s="49"/>
      <c r="S66" s="49"/>
    </row>
    <row r="67" spans="1:19" s="26" customFormat="1" ht="14">
      <c r="A67" s="19">
        <f t="shared" si="26"/>
        <v>57</v>
      </c>
      <c r="B67" s="46" t="s">
        <v>61</v>
      </c>
      <c r="C67" s="20" t="s">
        <v>37</v>
      </c>
      <c r="D67" s="20">
        <v>6</v>
      </c>
      <c r="E67" s="21">
        <v>400</v>
      </c>
      <c r="F67" s="27">
        <f t="shared" si="19"/>
        <v>340</v>
      </c>
      <c r="G67" s="22">
        <f t="shared" si="0"/>
        <v>38.53564547206166</v>
      </c>
      <c r="H67" s="22">
        <f t="shared" si="22"/>
        <v>578.03468208092488</v>
      </c>
      <c r="I67" s="23">
        <f t="shared" si="20"/>
        <v>22.391142857142857</v>
      </c>
      <c r="J67" s="23">
        <f t="shared" si="23"/>
        <v>15.673800000000002</v>
      </c>
      <c r="K67" s="23">
        <v>39.299999999999997</v>
      </c>
      <c r="L67" s="23">
        <v>19</v>
      </c>
      <c r="M67" s="23">
        <v>17.2</v>
      </c>
      <c r="N67" s="23">
        <f t="shared" si="24"/>
        <v>25.166666666666668</v>
      </c>
      <c r="O67" s="23">
        <f t="shared" si="25"/>
        <v>1.6777777777777778</v>
      </c>
      <c r="P67" s="23">
        <f t="shared" si="21"/>
        <v>4.3538333333333332E-2</v>
      </c>
      <c r="Q67" s="48">
        <f>F67-(I67+I68)</f>
        <v>206.09800000000001</v>
      </c>
      <c r="R67" s="48">
        <f>F67-(J67+J68)</f>
        <v>246.26859999999999</v>
      </c>
      <c r="S67" s="48">
        <f>Q67/0.85</f>
        <v>242.46823529411768</v>
      </c>
    </row>
    <row r="68" spans="1:19" s="26" customFormat="1" ht="14">
      <c r="A68" s="19">
        <f t="shared" si="26"/>
        <v>58</v>
      </c>
      <c r="B68" s="47"/>
      <c r="C68" s="20" t="s">
        <v>38</v>
      </c>
      <c r="D68" s="20">
        <v>6</v>
      </c>
      <c r="E68" s="21">
        <v>400</v>
      </c>
      <c r="F68" s="27">
        <f t="shared" si="19"/>
        <v>340</v>
      </c>
      <c r="G68" s="22">
        <f t="shared" si="0"/>
        <v>38.53564547206166</v>
      </c>
      <c r="H68" s="22">
        <f t="shared" si="22"/>
        <v>578.03468208092488</v>
      </c>
      <c r="I68" s="23">
        <f t="shared" si="20"/>
        <v>111.51085714285713</v>
      </c>
      <c r="J68" s="23">
        <f t="shared" si="23"/>
        <v>78.057599999999994</v>
      </c>
      <c r="K68" s="23">
        <v>120</v>
      </c>
      <c r="L68" s="23">
        <v>126</v>
      </c>
      <c r="M68" s="23">
        <v>130</v>
      </c>
      <c r="N68" s="23">
        <f t="shared" si="24"/>
        <v>125.33333333333333</v>
      </c>
      <c r="O68" s="23">
        <f t="shared" si="25"/>
        <v>8.3555555555555561</v>
      </c>
      <c r="P68" s="23">
        <f t="shared" si="21"/>
        <v>0.21682666666666667</v>
      </c>
      <c r="Q68" s="49"/>
      <c r="R68" s="49"/>
      <c r="S68" s="49"/>
    </row>
    <row r="69" spans="1:19" s="26" customFormat="1" ht="14">
      <c r="A69" s="19">
        <f t="shared" si="26"/>
        <v>59</v>
      </c>
      <c r="B69" s="46" t="str">
        <f>'[1]Ф15,Ф36'!$A$11</f>
        <v>ТП-66</v>
      </c>
      <c r="C69" s="20" t="s">
        <v>37</v>
      </c>
      <c r="D69" s="20">
        <v>6</v>
      </c>
      <c r="E69" s="21">
        <v>400</v>
      </c>
      <c r="F69" s="27">
        <f t="shared" si="19"/>
        <v>340</v>
      </c>
      <c r="G69" s="22">
        <f t="shared" si="0"/>
        <v>38.53564547206166</v>
      </c>
      <c r="H69" s="22">
        <f t="shared" si="22"/>
        <v>578.03468208092488</v>
      </c>
      <c r="I69" s="23">
        <f t="shared" si="20"/>
        <v>137.31257142857143</v>
      </c>
      <c r="J69" s="23">
        <f t="shared" si="23"/>
        <v>96.118800000000007</v>
      </c>
      <c r="K69" s="23">
        <v>138</v>
      </c>
      <c r="L69" s="23">
        <v>173</v>
      </c>
      <c r="M69" s="23">
        <v>152</v>
      </c>
      <c r="N69" s="23">
        <f t="shared" si="24"/>
        <v>154.33333333333334</v>
      </c>
      <c r="O69" s="23">
        <f t="shared" si="25"/>
        <v>10.28888888888889</v>
      </c>
      <c r="P69" s="23">
        <f t="shared" si="21"/>
        <v>0.26699666666666666</v>
      </c>
      <c r="Q69" s="48">
        <f>F69-(I69+I70)</f>
        <v>133.88285714285715</v>
      </c>
      <c r="R69" s="48">
        <f>F69-(J69+J70)</f>
        <v>195.71799999999999</v>
      </c>
      <c r="S69" s="48">
        <f>Q69/0.85</f>
        <v>157.50924369747901</v>
      </c>
    </row>
    <row r="70" spans="1:19" s="26" customFormat="1" ht="14">
      <c r="A70" s="19">
        <f t="shared" si="26"/>
        <v>60</v>
      </c>
      <c r="B70" s="47"/>
      <c r="C70" s="20" t="s">
        <v>38</v>
      </c>
      <c r="D70" s="20">
        <v>6</v>
      </c>
      <c r="E70" s="21">
        <v>400</v>
      </c>
      <c r="F70" s="27">
        <f t="shared" si="19"/>
        <v>340</v>
      </c>
      <c r="G70" s="22">
        <f t="shared" si="0"/>
        <v>38.53564547206166</v>
      </c>
      <c r="H70" s="22">
        <f t="shared" si="22"/>
        <v>578.03468208092488</v>
      </c>
      <c r="I70" s="23">
        <f t="shared" si="20"/>
        <v>68.804571428571421</v>
      </c>
      <c r="J70" s="23">
        <f t="shared" si="23"/>
        <v>48.163199999999996</v>
      </c>
      <c r="K70" s="23">
        <v>90</v>
      </c>
      <c r="L70" s="23">
        <v>57</v>
      </c>
      <c r="M70" s="23">
        <v>85</v>
      </c>
      <c r="N70" s="23">
        <f t="shared" si="24"/>
        <v>77.333333333333329</v>
      </c>
      <c r="O70" s="23">
        <f t="shared" si="25"/>
        <v>5.155555555555555</v>
      </c>
      <c r="P70" s="23">
        <f t="shared" si="21"/>
        <v>0.13378666666666664</v>
      </c>
      <c r="Q70" s="49"/>
      <c r="R70" s="49"/>
      <c r="S70" s="49"/>
    </row>
    <row r="71" spans="1:19" s="26" customFormat="1" ht="14">
      <c r="A71" s="19">
        <f t="shared" si="26"/>
        <v>61</v>
      </c>
      <c r="B71" s="46" t="str">
        <f>'[1]Ф15,Ф36'!$A$24</f>
        <v>ТП-61</v>
      </c>
      <c r="C71" s="20" t="s">
        <v>37</v>
      </c>
      <c r="D71" s="20">
        <v>6</v>
      </c>
      <c r="E71" s="21">
        <v>400</v>
      </c>
      <c r="F71" s="27">
        <f t="shared" si="19"/>
        <v>340</v>
      </c>
      <c r="G71" s="22">
        <f t="shared" si="0"/>
        <v>38.53564547206166</v>
      </c>
      <c r="H71" s="22">
        <f t="shared" si="22"/>
        <v>578.03468208092488</v>
      </c>
      <c r="I71" s="23">
        <f t="shared" si="20"/>
        <v>127.52571428571427</v>
      </c>
      <c r="J71" s="23">
        <f t="shared" si="23"/>
        <v>89.268000000000015</v>
      </c>
      <c r="K71" s="23">
        <v>160</v>
      </c>
      <c r="L71" s="23">
        <v>154</v>
      </c>
      <c r="M71" s="23">
        <v>116</v>
      </c>
      <c r="N71" s="23">
        <f t="shared" si="24"/>
        <v>143.33333333333334</v>
      </c>
      <c r="O71" s="23">
        <f t="shared" si="25"/>
        <v>9.5555555555555554</v>
      </c>
      <c r="P71" s="23">
        <f t="shared" si="21"/>
        <v>0.24796666666666664</v>
      </c>
      <c r="Q71" s="48">
        <f>F71-(I71+I72)</f>
        <v>120.5371428571429</v>
      </c>
      <c r="R71" s="48">
        <f>F71-(J71+J72)</f>
        <v>186.37599999999998</v>
      </c>
      <c r="S71" s="48">
        <f>Q71/0.85</f>
        <v>141.80840336134457</v>
      </c>
    </row>
    <row r="72" spans="1:19" s="26" customFormat="1" ht="14">
      <c r="A72" s="19">
        <f t="shared" si="26"/>
        <v>62</v>
      </c>
      <c r="B72" s="47"/>
      <c r="C72" s="20" t="s">
        <v>38</v>
      </c>
      <c r="D72" s="20">
        <v>6</v>
      </c>
      <c r="E72" s="21">
        <v>400</v>
      </c>
      <c r="F72" s="27">
        <f t="shared" si="19"/>
        <v>340</v>
      </c>
      <c r="G72" s="22">
        <f t="shared" si="0"/>
        <v>38.53564547206166</v>
      </c>
      <c r="H72" s="22">
        <f t="shared" si="22"/>
        <v>578.03468208092488</v>
      </c>
      <c r="I72" s="23">
        <f t="shared" si="20"/>
        <v>91.937142857142831</v>
      </c>
      <c r="J72" s="23">
        <f t="shared" si="23"/>
        <v>64.355999999999995</v>
      </c>
      <c r="K72" s="23">
        <v>107</v>
      </c>
      <c r="L72" s="23">
        <v>90</v>
      </c>
      <c r="M72" s="23">
        <v>113</v>
      </c>
      <c r="N72" s="23">
        <f t="shared" si="24"/>
        <v>103.33333333333333</v>
      </c>
      <c r="O72" s="23">
        <f t="shared" si="25"/>
        <v>6.8888888888888884</v>
      </c>
      <c r="P72" s="23">
        <f t="shared" si="21"/>
        <v>0.17876666666666663</v>
      </c>
      <c r="Q72" s="49"/>
      <c r="R72" s="49"/>
      <c r="S72" s="49"/>
    </row>
    <row r="73" spans="1:19" s="26" customFormat="1" ht="14">
      <c r="A73" s="19">
        <f t="shared" si="26"/>
        <v>63</v>
      </c>
      <c r="B73" s="46" t="str">
        <f>'[1]Ф15,Ф36'!$A$38</f>
        <v>ТП-49</v>
      </c>
      <c r="C73" s="20" t="s">
        <v>37</v>
      </c>
      <c r="D73" s="20">
        <v>6</v>
      </c>
      <c r="E73" s="21">
        <v>630</v>
      </c>
      <c r="F73" s="27">
        <f t="shared" si="19"/>
        <v>535.5</v>
      </c>
      <c r="G73" s="22">
        <v>60.621000000000002</v>
      </c>
      <c r="H73" s="22">
        <f t="shared" si="22"/>
        <v>909.31500000000005</v>
      </c>
      <c r="I73" s="23">
        <f t="shared" si="20"/>
        <v>177.64628571428568</v>
      </c>
      <c r="J73" s="23">
        <f t="shared" si="23"/>
        <v>124.3524</v>
      </c>
      <c r="K73" s="23">
        <v>219</v>
      </c>
      <c r="L73" s="23">
        <v>203</v>
      </c>
      <c r="M73" s="23">
        <v>177</v>
      </c>
      <c r="N73" s="23">
        <f t="shared" si="24"/>
        <v>199.66666666666666</v>
      </c>
      <c r="O73" s="23">
        <f t="shared" si="25"/>
        <v>13.31111111111111</v>
      </c>
      <c r="P73" s="23">
        <f t="shared" si="21"/>
        <v>0.2195792070587933</v>
      </c>
      <c r="Q73" s="48">
        <f>F73-(I73+I74)</f>
        <v>263.84057142857148</v>
      </c>
      <c r="R73" s="48">
        <f>F73-(J73+J74)</f>
        <v>345.33839999999998</v>
      </c>
      <c r="S73" s="48">
        <f>Q73/0.85</f>
        <v>310.40067226890761</v>
      </c>
    </row>
    <row r="74" spans="1:19" s="26" customFormat="1" ht="14">
      <c r="A74" s="19">
        <f t="shared" si="26"/>
        <v>64</v>
      </c>
      <c r="B74" s="47"/>
      <c r="C74" s="20" t="s">
        <v>38</v>
      </c>
      <c r="D74" s="20">
        <v>6</v>
      </c>
      <c r="E74" s="21">
        <v>630</v>
      </c>
      <c r="F74" s="27">
        <f t="shared" si="19"/>
        <v>535.5</v>
      </c>
      <c r="G74" s="22">
        <v>60.621000000000002</v>
      </c>
      <c r="H74" s="22">
        <f t="shared" si="22"/>
        <v>909.31500000000005</v>
      </c>
      <c r="I74" s="23">
        <f t="shared" si="20"/>
        <v>94.013142857142867</v>
      </c>
      <c r="J74" s="23">
        <f t="shared" si="23"/>
        <v>65.809200000000004</v>
      </c>
      <c r="K74" s="23">
        <v>111</v>
      </c>
      <c r="L74" s="23">
        <v>85</v>
      </c>
      <c r="M74" s="23">
        <v>121</v>
      </c>
      <c r="N74" s="23">
        <f t="shared" si="24"/>
        <v>105.66666666666667</v>
      </c>
      <c r="O74" s="23">
        <f t="shared" si="25"/>
        <v>7.0444444444444452</v>
      </c>
      <c r="P74" s="23">
        <f t="shared" si="21"/>
        <v>0.11620468887752503</v>
      </c>
      <c r="Q74" s="49"/>
      <c r="R74" s="49"/>
      <c r="S74" s="49"/>
    </row>
    <row r="75" spans="1:19" s="26" customFormat="1" ht="14">
      <c r="A75" s="19">
        <f t="shared" si="26"/>
        <v>65</v>
      </c>
      <c r="B75" s="46" t="str">
        <f>'[1]Ф15,Ф36'!$A$54</f>
        <v>ТП-57</v>
      </c>
      <c r="C75" s="20" t="s">
        <v>37</v>
      </c>
      <c r="D75" s="20">
        <v>6</v>
      </c>
      <c r="E75" s="21">
        <v>400</v>
      </c>
      <c r="F75" s="27">
        <f t="shared" si="19"/>
        <v>340</v>
      </c>
      <c r="G75" s="22">
        <f t="shared" ref="G75:G133" si="27">E75/(1.73*D75)</f>
        <v>38.53564547206166</v>
      </c>
      <c r="H75" s="22">
        <f t="shared" si="22"/>
        <v>578.03468208092488</v>
      </c>
      <c r="I75" s="23">
        <f t="shared" si="20"/>
        <v>216.20057142857138</v>
      </c>
      <c r="J75" s="23">
        <f t="shared" si="23"/>
        <v>151.34040000000002</v>
      </c>
      <c r="K75" s="23">
        <v>240</v>
      </c>
      <c r="L75" s="23">
        <v>268</v>
      </c>
      <c r="M75" s="23">
        <v>221</v>
      </c>
      <c r="N75" s="23">
        <f t="shared" si="24"/>
        <v>243</v>
      </c>
      <c r="O75" s="23">
        <f t="shared" si="25"/>
        <v>16.2</v>
      </c>
      <c r="P75" s="23">
        <f t="shared" si="21"/>
        <v>0.42038999999999993</v>
      </c>
      <c r="Q75" s="48">
        <f>F75-(I75+I76)</f>
        <v>74.272000000000048</v>
      </c>
      <c r="R75" s="48">
        <f>F75-(J75+J76)</f>
        <v>153.99039999999999</v>
      </c>
      <c r="S75" s="48">
        <f>Q75/0.85</f>
        <v>87.378823529411818</v>
      </c>
    </row>
    <row r="76" spans="1:19" s="26" customFormat="1" ht="14">
      <c r="A76" s="19">
        <f t="shared" si="26"/>
        <v>66</v>
      </c>
      <c r="B76" s="47"/>
      <c r="C76" s="20" t="s">
        <v>38</v>
      </c>
      <c r="D76" s="20">
        <v>6</v>
      </c>
      <c r="E76" s="21">
        <v>400</v>
      </c>
      <c r="F76" s="27">
        <f t="shared" si="19"/>
        <v>340</v>
      </c>
      <c r="G76" s="22">
        <f t="shared" si="27"/>
        <v>38.53564547206166</v>
      </c>
      <c r="H76" s="22">
        <f t="shared" si="22"/>
        <v>578.03468208092488</v>
      </c>
      <c r="I76" s="23">
        <f t="shared" si="20"/>
        <v>49.527428571428558</v>
      </c>
      <c r="J76" s="23">
        <f t="shared" si="23"/>
        <v>34.669199999999996</v>
      </c>
      <c r="K76" s="23">
        <v>69</v>
      </c>
      <c r="L76" s="23">
        <v>59</v>
      </c>
      <c r="M76" s="23">
        <v>39</v>
      </c>
      <c r="N76" s="23">
        <f t="shared" si="24"/>
        <v>55.666666666666664</v>
      </c>
      <c r="O76" s="23">
        <f t="shared" si="25"/>
        <v>3.7111111111111108</v>
      </c>
      <c r="P76" s="23">
        <f t="shared" si="21"/>
        <v>9.6303333333333324E-2</v>
      </c>
      <c r="Q76" s="49"/>
      <c r="R76" s="49"/>
      <c r="S76" s="49"/>
    </row>
    <row r="77" spans="1:19" s="26" customFormat="1" ht="14">
      <c r="A77" s="19">
        <f t="shared" si="26"/>
        <v>67</v>
      </c>
      <c r="B77" s="46" t="str">
        <f>'[1]Ф15,Ф36'!$K$11</f>
        <v>ТП-59</v>
      </c>
      <c r="C77" s="20" t="s">
        <v>37</v>
      </c>
      <c r="D77" s="20">
        <v>6</v>
      </c>
      <c r="E77" s="21">
        <v>400</v>
      </c>
      <c r="F77" s="27">
        <f t="shared" si="19"/>
        <v>340</v>
      </c>
      <c r="G77" s="22">
        <f t="shared" si="27"/>
        <v>38.53564547206166</v>
      </c>
      <c r="H77" s="22">
        <f t="shared" si="22"/>
        <v>578.03468208092488</v>
      </c>
      <c r="I77" s="23">
        <f t="shared" si="20"/>
        <v>59.31428571428571</v>
      </c>
      <c r="J77" s="23">
        <f t="shared" si="23"/>
        <v>41.52</v>
      </c>
      <c r="K77" s="23">
        <v>81</v>
      </c>
      <c r="L77" s="23">
        <v>74</v>
      </c>
      <c r="M77" s="23">
        <v>45</v>
      </c>
      <c r="N77" s="23">
        <f t="shared" si="24"/>
        <v>66.666666666666671</v>
      </c>
      <c r="O77" s="23">
        <f t="shared" si="25"/>
        <v>4.4444444444444446</v>
      </c>
      <c r="P77" s="23">
        <f t="shared" si="21"/>
        <v>0.11533333333333333</v>
      </c>
      <c r="Q77" s="48">
        <f>F77-(I77+I78)</f>
        <v>130.91714285714286</v>
      </c>
      <c r="R77" s="48">
        <f>F77-(J77+J78)</f>
        <v>193.642</v>
      </c>
      <c r="S77" s="48">
        <f>Q77/0.85</f>
        <v>154.0201680672269</v>
      </c>
    </row>
    <row r="78" spans="1:19" s="26" customFormat="1" ht="14">
      <c r="A78" s="19">
        <f t="shared" si="26"/>
        <v>68</v>
      </c>
      <c r="B78" s="47"/>
      <c r="C78" s="20" t="s">
        <v>38</v>
      </c>
      <c r="D78" s="20">
        <v>6</v>
      </c>
      <c r="E78" s="21">
        <v>630</v>
      </c>
      <c r="F78" s="27">
        <f t="shared" si="19"/>
        <v>535.5</v>
      </c>
      <c r="G78" s="22">
        <v>60.621000000000002</v>
      </c>
      <c r="H78" s="22">
        <f t="shared" si="22"/>
        <v>909.31500000000005</v>
      </c>
      <c r="I78" s="23">
        <f t="shared" si="20"/>
        <v>149.76857142857142</v>
      </c>
      <c r="J78" s="23">
        <f t="shared" si="23"/>
        <v>104.83800000000001</v>
      </c>
      <c r="K78" s="23">
        <v>153</v>
      </c>
      <c r="L78" s="23">
        <v>161</v>
      </c>
      <c r="M78" s="23">
        <v>191</v>
      </c>
      <c r="N78" s="23">
        <f t="shared" si="24"/>
        <v>168.33333333333334</v>
      </c>
      <c r="O78" s="23">
        <f t="shared" si="25"/>
        <v>11.222222222222223</v>
      </c>
      <c r="P78" s="23">
        <f t="shared" si="21"/>
        <v>0.1851210343317039</v>
      </c>
      <c r="Q78" s="49"/>
      <c r="R78" s="49"/>
      <c r="S78" s="49"/>
    </row>
    <row r="79" spans="1:19" s="26" customFormat="1" ht="14">
      <c r="A79" s="19">
        <f t="shared" si="26"/>
        <v>69</v>
      </c>
      <c r="B79" s="51" t="str">
        <f>'[1]Ф15,Ф36'!$K$25</f>
        <v>ТП-62</v>
      </c>
      <c r="C79" s="20" t="s">
        <v>37</v>
      </c>
      <c r="D79" s="20">
        <v>6</v>
      </c>
      <c r="E79" s="21">
        <v>630</v>
      </c>
      <c r="F79" s="27">
        <f t="shared" si="19"/>
        <v>535.5</v>
      </c>
      <c r="G79" s="22">
        <v>60.621000000000002</v>
      </c>
      <c r="H79" s="22">
        <f t="shared" si="22"/>
        <v>909.31500000000005</v>
      </c>
      <c r="I79" s="23">
        <f t="shared" si="20"/>
        <v>96.682285714285712</v>
      </c>
      <c r="J79" s="23">
        <f t="shared" si="23"/>
        <v>67.677599999999998</v>
      </c>
      <c r="K79" s="23">
        <v>152</v>
      </c>
      <c r="L79" s="23">
        <v>125</v>
      </c>
      <c r="M79" s="23">
        <v>49</v>
      </c>
      <c r="N79" s="23">
        <f t="shared" si="24"/>
        <v>108.66666666666667</v>
      </c>
      <c r="O79" s="23">
        <f t="shared" si="25"/>
        <v>7.2444444444444445</v>
      </c>
      <c r="P79" s="23">
        <f t="shared" si="21"/>
        <v>0.11950387562799103</v>
      </c>
      <c r="Q79" s="53">
        <f>F79-(I79+I80)</f>
        <v>351.62571428571431</v>
      </c>
      <c r="R79" s="53">
        <f>F79-(J79+J80)</f>
        <v>406.78800000000001</v>
      </c>
      <c r="S79" s="53">
        <f>Q79/0.85</f>
        <v>413.67731092436981</v>
      </c>
    </row>
    <row r="80" spans="1:19" s="26" customFormat="1" ht="14">
      <c r="A80" s="19">
        <f t="shared" si="26"/>
        <v>70</v>
      </c>
      <c r="B80" s="52"/>
      <c r="C80" s="20" t="s">
        <v>38</v>
      </c>
      <c r="D80" s="20">
        <v>6</v>
      </c>
      <c r="E80" s="21">
        <v>630</v>
      </c>
      <c r="F80" s="27">
        <f t="shared" si="19"/>
        <v>535.5</v>
      </c>
      <c r="G80" s="22">
        <v>60.621000000000002</v>
      </c>
      <c r="H80" s="22">
        <f t="shared" si="22"/>
        <v>909.31500000000005</v>
      </c>
      <c r="I80" s="23">
        <f t="shared" si="20"/>
        <v>87.191999999999993</v>
      </c>
      <c r="J80" s="23">
        <f t="shared" si="23"/>
        <v>61.034400000000005</v>
      </c>
      <c r="K80" s="23">
        <v>120</v>
      </c>
      <c r="L80" s="23">
        <v>83</v>
      </c>
      <c r="M80" s="23">
        <v>91</v>
      </c>
      <c r="N80" s="23">
        <f t="shared" si="24"/>
        <v>98</v>
      </c>
      <c r="O80" s="23">
        <f t="shared" si="25"/>
        <v>6.5333333333333332</v>
      </c>
      <c r="P80" s="23">
        <f t="shared" si="21"/>
        <v>0.10777343384855632</v>
      </c>
      <c r="Q80" s="54"/>
      <c r="R80" s="54"/>
      <c r="S80" s="54"/>
    </row>
    <row r="81" spans="1:19" s="26" customFormat="1" ht="14">
      <c r="A81" s="19">
        <f t="shared" si="26"/>
        <v>71</v>
      </c>
      <c r="B81" s="46" t="str">
        <f>'[1]Ф15,Ф36'!$K$36</f>
        <v>ТП-92</v>
      </c>
      <c r="C81" s="20" t="s">
        <v>40</v>
      </c>
      <c r="D81" s="20">
        <v>6</v>
      </c>
      <c r="E81" s="21">
        <v>400</v>
      </c>
      <c r="F81" s="27">
        <f t="shared" si="19"/>
        <v>340</v>
      </c>
      <c r="G81" s="22">
        <f t="shared" si="27"/>
        <v>38.53564547206166</v>
      </c>
      <c r="H81" s="22">
        <f t="shared" si="22"/>
        <v>578.03468208092488</v>
      </c>
      <c r="I81" s="23">
        <f t="shared" si="20"/>
        <v>173.19771428571428</v>
      </c>
      <c r="J81" s="23">
        <f t="shared" si="23"/>
        <v>121.2384</v>
      </c>
      <c r="K81" s="23">
        <v>178</v>
      </c>
      <c r="L81" s="23">
        <v>175</v>
      </c>
      <c r="M81" s="23">
        <v>231</v>
      </c>
      <c r="N81" s="23">
        <f t="shared" si="24"/>
        <v>194.66666666666666</v>
      </c>
      <c r="O81" s="23">
        <f t="shared" si="25"/>
        <v>12.977777777777778</v>
      </c>
      <c r="P81" s="23">
        <f t="shared" si="21"/>
        <v>0.33677333333333331</v>
      </c>
      <c r="Q81" s="48">
        <f>F81-(I81+I82)</f>
        <v>92.066285714285726</v>
      </c>
      <c r="R81" s="48">
        <f>F81-(J81+J82)</f>
        <v>166.44639999999998</v>
      </c>
      <c r="S81" s="48">
        <f>Q81/0.85</f>
        <v>108.31327731092439</v>
      </c>
    </row>
    <row r="82" spans="1:19" s="26" customFormat="1" ht="14">
      <c r="A82" s="19">
        <f t="shared" si="26"/>
        <v>72</v>
      </c>
      <c r="B82" s="47"/>
      <c r="C82" s="20" t="s">
        <v>41</v>
      </c>
      <c r="D82" s="20">
        <v>6</v>
      </c>
      <c r="E82" s="21">
        <v>400</v>
      </c>
      <c r="F82" s="27">
        <f t="shared" si="19"/>
        <v>340</v>
      </c>
      <c r="G82" s="22">
        <f t="shared" si="27"/>
        <v>38.53564547206166</v>
      </c>
      <c r="H82" s="22">
        <f t="shared" si="22"/>
        <v>578.03468208092488</v>
      </c>
      <c r="I82" s="23">
        <f t="shared" si="20"/>
        <v>74.73599999999999</v>
      </c>
      <c r="J82" s="23">
        <f t="shared" si="23"/>
        <v>52.315200000000004</v>
      </c>
      <c r="K82" s="23">
        <v>97</v>
      </c>
      <c r="L82" s="23">
        <v>73</v>
      </c>
      <c r="M82" s="23">
        <v>82</v>
      </c>
      <c r="N82" s="23">
        <f t="shared" si="24"/>
        <v>84</v>
      </c>
      <c r="O82" s="23">
        <f t="shared" si="25"/>
        <v>5.6</v>
      </c>
      <c r="P82" s="23">
        <f t="shared" si="21"/>
        <v>0.14531999999999998</v>
      </c>
      <c r="Q82" s="49"/>
      <c r="R82" s="49"/>
      <c r="S82" s="49"/>
    </row>
    <row r="83" spans="1:19" s="26" customFormat="1" ht="14">
      <c r="A83" s="19">
        <f t="shared" si="26"/>
        <v>73</v>
      </c>
      <c r="B83" s="46" t="str">
        <f>'[1]Ф15,Ф36'!$K$51</f>
        <v>ТП-53</v>
      </c>
      <c r="C83" s="20" t="s">
        <v>37</v>
      </c>
      <c r="D83" s="20">
        <v>6</v>
      </c>
      <c r="E83" s="21">
        <v>320</v>
      </c>
      <c r="F83" s="27">
        <f>E83*0.85</f>
        <v>272</v>
      </c>
      <c r="G83" s="22">
        <f t="shared" si="27"/>
        <v>30.828516377649329</v>
      </c>
      <c r="H83" s="22">
        <f t="shared" si="22"/>
        <v>462.42774566473992</v>
      </c>
      <c r="I83" s="23">
        <f t="shared" si="20"/>
        <v>28.174285714285713</v>
      </c>
      <c r="J83" s="23">
        <f t="shared" si="23"/>
        <v>19.722000000000001</v>
      </c>
      <c r="K83" s="23">
        <v>31</v>
      </c>
      <c r="L83" s="23">
        <v>52</v>
      </c>
      <c r="M83" s="23">
        <v>12</v>
      </c>
      <c r="N83" s="23">
        <f t="shared" si="24"/>
        <v>31.666666666666668</v>
      </c>
      <c r="O83" s="23">
        <f t="shared" si="25"/>
        <v>2.1111111111111112</v>
      </c>
      <c r="P83" s="23">
        <f t="shared" si="21"/>
        <v>6.847916666666666E-2</v>
      </c>
      <c r="Q83" s="48">
        <f>F83-(I83+I84)</f>
        <v>191.62914285714288</v>
      </c>
      <c r="R83" s="48">
        <f>F83-(J83+J84)</f>
        <v>215.74039999999999</v>
      </c>
      <c r="S83" s="48">
        <f>Q83/0.85</f>
        <v>225.44605042016809</v>
      </c>
    </row>
    <row r="84" spans="1:19" s="26" customFormat="1" ht="14">
      <c r="A84" s="19">
        <f t="shared" si="26"/>
        <v>74</v>
      </c>
      <c r="B84" s="47"/>
      <c r="C84" s="20" t="s">
        <v>38</v>
      </c>
      <c r="D84" s="20">
        <v>6</v>
      </c>
      <c r="E84" s="21">
        <v>320</v>
      </c>
      <c r="F84" s="27">
        <f t="shared" si="19"/>
        <v>272</v>
      </c>
      <c r="G84" s="22">
        <f t="shared" si="27"/>
        <v>30.828516377649329</v>
      </c>
      <c r="H84" s="22">
        <f t="shared" si="22"/>
        <v>462.42774566473992</v>
      </c>
      <c r="I84" s="23">
        <f t="shared" si="20"/>
        <v>52.196571428571417</v>
      </c>
      <c r="J84" s="23">
        <f t="shared" si="23"/>
        <v>36.537599999999998</v>
      </c>
      <c r="K84" s="23">
        <v>59</v>
      </c>
      <c r="L84" s="23">
        <v>55</v>
      </c>
      <c r="M84" s="23">
        <v>62</v>
      </c>
      <c r="N84" s="23">
        <f t="shared" si="24"/>
        <v>58.666666666666664</v>
      </c>
      <c r="O84" s="23">
        <f t="shared" si="25"/>
        <v>3.911111111111111</v>
      </c>
      <c r="P84" s="23">
        <f t="shared" si="21"/>
        <v>0.12686666666666666</v>
      </c>
      <c r="Q84" s="49"/>
      <c r="R84" s="49"/>
      <c r="S84" s="49"/>
    </row>
    <row r="85" spans="1:19" s="26" customFormat="1" ht="14">
      <c r="A85" s="19">
        <f t="shared" si="26"/>
        <v>75</v>
      </c>
      <c r="B85" s="46" t="str">
        <f>'[1]Ф15,Ф36'!$K$60</f>
        <v>ТП-46</v>
      </c>
      <c r="C85" s="20" t="s">
        <v>37</v>
      </c>
      <c r="D85" s="20">
        <v>6</v>
      </c>
      <c r="E85" s="21">
        <v>320</v>
      </c>
      <c r="F85" s="27">
        <f t="shared" si="19"/>
        <v>272</v>
      </c>
      <c r="G85" s="22">
        <f t="shared" si="27"/>
        <v>30.828516377649329</v>
      </c>
      <c r="H85" s="22">
        <f t="shared" si="22"/>
        <v>462.42774566473992</v>
      </c>
      <c r="I85" s="23">
        <f t="shared" si="20"/>
        <v>21.946285714285715</v>
      </c>
      <c r="J85" s="23">
        <f t="shared" si="23"/>
        <v>15.362400000000001</v>
      </c>
      <c r="K85" s="23">
        <v>34</v>
      </c>
      <c r="L85" s="23">
        <v>19</v>
      </c>
      <c r="M85" s="23">
        <v>21</v>
      </c>
      <c r="N85" s="23">
        <f t="shared" si="24"/>
        <v>24.666666666666668</v>
      </c>
      <c r="O85" s="23">
        <f t="shared" si="25"/>
        <v>1.6444444444444446</v>
      </c>
      <c r="P85" s="23">
        <f t="shared" si="21"/>
        <v>5.3341666666666662E-2</v>
      </c>
      <c r="Q85" s="48">
        <f>F85-(I85+I86)</f>
        <v>222.76914285714287</v>
      </c>
      <c r="R85" s="48">
        <f>F85-(J85+J86)</f>
        <v>237.5384</v>
      </c>
      <c r="S85" s="48">
        <f>Q85/0.85</f>
        <v>262.08134453781514</v>
      </c>
    </row>
    <row r="86" spans="1:19" s="26" customFormat="1" ht="14">
      <c r="A86" s="19">
        <f t="shared" si="26"/>
        <v>76</v>
      </c>
      <c r="B86" s="47"/>
      <c r="C86" s="20" t="s">
        <v>38</v>
      </c>
      <c r="D86" s="20">
        <v>6</v>
      </c>
      <c r="E86" s="21">
        <v>320</v>
      </c>
      <c r="F86" s="27">
        <f t="shared" si="19"/>
        <v>272</v>
      </c>
      <c r="G86" s="22">
        <f t="shared" si="27"/>
        <v>30.828516377649329</v>
      </c>
      <c r="H86" s="22">
        <f t="shared" si="22"/>
        <v>462.42774566473992</v>
      </c>
      <c r="I86" s="23">
        <f t="shared" si="20"/>
        <v>27.284571428571429</v>
      </c>
      <c r="J86" s="23">
        <f t="shared" si="23"/>
        <v>19.0992</v>
      </c>
      <c r="K86" s="23">
        <v>60</v>
      </c>
      <c r="L86" s="23">
        <v>23</v>
      </c>
      <c r="M86" s="23">
        <v>9</v>
      </c>
      <c r="N86" s="23">
        <f t="shared" si="24"/>
        <v>30.666666666666668</v>
      </c>
      <c r="O86" s="23">
        <f t="shared" si="25"/>
        <v>2.0444444444444447</v>
      </c>
      <c r="P86" s="23">
        <f t="shared" si="21"/>
        <v>6.6316666666666663E-2</v>
      </c>
      <c r="Q86" s="49"/>
      <c r="R86" s="49"/>
      <c r="S86" s="49"/>
    </row>
    <row r="87" spans="1:19" s="26" customFormat="1" ht="14">
      <c r="A87" s="19">
        <f t="shared" si="26"/>
        <v>77</v>
      </c>
      <c r="B87" s="46" t="str">
        <f>'[1]Ф15,Ф36'!$K$68</f>
        <v>ТП-40</v>
      </c>
      <c r="C87" s="20" t="s">
        <v>37</v>
      </c>
      <c r="D87" s="20">
        <v>6</v>
      </c>
      <c r="E87" s="21">
        <v>400</v>
      </c>
      <c r="F87" s="27">
        <f t="shared" si="19"/>
        <v>340</v>
      </c>
      <c r="G87" s="22">
        <f t="shared" si="27"/>
        <v>38.53564547206166</v>
      </c>
      <c r="H87" s="22">
        <f t="shared" si="22"/>
        <v>578.03468208092488</v>
      </c>
      <c r="I87" s="23">
        <f t="shared" si="20"/>
        <v>201.96514285714281</v>
      </c>
      <c r="J87" s="23">
        <f t="shared" si="23"/>
        <v>141.37559999999999</v>
      </c>
      <c r="K87" s="23">
        <v>213</v>
      </c>
      <c r="L87" s="23">
        <v>213</v>
      </c>
      <c r="M87" s="23">
        <v>255</v>
      </c>
      <c r="N87" s="23">
        <f t="shared" si="24"/>
        <v>227</v>
      </c>
      <c r="O87" s="23">
        <f t="shared" si="25"/>
        <v>15.133333333333333</v>
      </c>
      <c r="P87" s="23">
        <f t="shared" si="21"/>
        <v>0.39270999999999995</v>
      </c>
      <c r="Q87" s="48">
        <f>F87-(I87+I88)</f>
        <v>86.134857142857186</v>
      </c>
      <c r="R87" s="48">
        <f>F87-(J87+J88)</f>
        <v>162.2944</v>
      </c>
      <c r="S87" s="48">
        <f>Q87/0.85</f>
        <v>101.33512605042021</v>
      </c>
    </row>
    <row r="88" spans="1:19" s="26" customFormat="1" ht="14">
      <c r="A88" s="19">
        <f t="shared" si="26"/>
        <v>78</v>
      </c>
      <c r="B88" s="47"/>
      <c r="C88" s="20" t="s">
        <v>38</v>
      </c>
      <c r="D88" s="20">
        <v>6</v>
      </c>
      <c r="E88" s="21">
        <v>400</v>
      </c>
      <c r="F88" s="27">
        <f t="shared" si="19"/>
        <v>340</v>
      </c>
      <c r="G88" s="22">
        <f t="shared" si="27"/>
        <v>38.53564547206166</v>
      </c>
      <c r="H88" s="22">
        <f t="shared" si="22"/>
        <v>578.03468208092488</v>
      </c>
      <c r="I88" s="23">
        <f t="shared" si="20"/>
        <v>51.899999999999991</v>
      </c>
      <c r="J88" s="23">
        <f t="shared" si="23"/>
        <v>36.330000000000005</v>
      </c>
      <c r="K88" s="23">
        <v>28</v>
      </c>
      <c r="L88" s="23">
        <v>89</v>
      </c>
      <c r="M88" s="23">
        <v>58</v>
      </c>
      <c r="N88" s="23">
        <f t="shared" si="24"/>
        <v>58.333333333333336</v>
      </c>
      <c r="O88" s="23">
        <f t="shared" si="25"/>
        <v>3.8888888888888888</v>
      </c>
      <c r="P88" s="23">
        <f t="shared" si="21"/>
        <v>0.10091666666666665</v>
      </c>
      <c r="Q88" s="49"/>
      <c r="R88" s="49"/>
      <c r="S88" s="49"/>
    </row>
    <row r="89" spans="1:19" s="26" customFormat="1" ht="14">
      <c r="A89" s="19">
        <f t="shared" si="26"/>
        <v>79</v>
      </c>
      <c r="B89" s="46" t="str">
        <f>'[1]Ф15,Ф36'!$K$87</f>
        <v>ТП-63</v>
      </c>
      <c r="C89" s="20" t="s">
        <v>37</v>
      </c>
      <c r="D89" s="20">
        <v>6</v>
      </c>
      <c r="E89" s="21">
        <v>400</v>
      </c>
      <c r="F89" s="27">
        <f t="shared" si="19"/>
        <v>340</v>
      </c>
      <c r="G89" s="22">
        <f t="shared" si="27"/>
        <v>38.53564547206166</v>
      </c>
      <c r="H89" s="22">
        <f t="shared" si="22"/>
        <v>578.03468208092488</v>
      </c>
      <c r="I89" s="23">
        <f t="shared" si="20"/>
        <v>47.451428571428579</v>
      </c>
      <c r="J89" s="23">
        <f t="shared" si="23"/>
        <v>33.216000000000001</v>
      </c>
      <c r="K89" s="23">
        <v>67</v>
      </c>
      <c r="L89" s="23">
        <v>56</v>
      </c>
      <c r="M89" s="23">
        <v>37</v>
      </c>
      <c r="N89" s="23">
        <f t="shared" si="24"/>
        <v>53.333333333333336</v>
      </c>
      <c r="O89" s="23">
        <f t="shared" si="25"/>
        <v>3.5555555555555558</v>
      </c>
      <c r="P89" s="23">
        <f t="shared" si="21"/>
        <v>9.2266666666666663E-2</v>
      </c>
      <c r="Q89" s="48">
        <f>F89-(I89+I90)</f>
        <v>185.78285714285715</v>
      </c>
      <c r="R89" s="48">
        <f>F89-(J89+J90)</f>
        <v>232.048</v>
      </c>
      <c r="S89" s="48">
        <f>Q89/0.85</f>
        <v>218.56806722689078</v>
      </c>
    </row>
    <row r="90" spans="1:19" s="26" customFormat="1" ht="14">
      <c r="A90" s="19">
        <f t="shared" si="26"/>
        <v>80</v>
      </c>
      <c r="B90" s="47"/>
      <c r="C90" s="20" t="s">
        <v>38</v>
      </c>
      <c r="D90" s="20">
        <v>6</v>
      </c>
      <c r="E90" s="21">
        <v>400</v>
      </c>
      <c r="F90" s="27">
        <f t="shared" si="19"/>
        <v>340</v>
      </c>
      <c r="G90" s="22">
        <f t="shared" si="27"/>
        <v>38.53564547206166</v>
      </c>
      <c r="H90" s="22">
        <f t="shared" si="22"/>
        <v>578.03468208092488</v>
      </c>
      <c r="I90" s="23">
        <f t="shared" si="20"/>
        <v>106.76571428571428</v>
      </c>
      <c r="J90" s="23">
        <f t="shared" si="23"/>
        <v>74.736000000000004</v>
      </c>
      <c r="K90" s="23">
        <v>92</v>
      </c>
      <c r="L90" s="23">
        <v>136</v>
      </c>
      <c r="M90" s="23">
        <v>132</v>
      </c>
      <c r="N90" s="23">
        <f t="shared" si="24"/>
        <v>120</v>
      </c>
      <c r="O90" s="23">
        <f t="shared" si="25"/>
        <v>8</v>
      </c>
      <c r="P90" s="23">
        <f t="shared" si="21"/>
        <v>0.20759999999999998</v>
      </c>
      <c r="Q90" s="49"/>
      <c r="R90" s="49"/>
      <c r="S90" s="49"/>
    </row>
    <row r="91" spans="1:19" s="26" customFormat="1" ht="14">
      <c r="A91" s="19">
        <f t="shared" si="26"/>
        <v>81</v>
      </c>
      <c r="B91" s="46" t="str">
        <f>'[1]Ф15,Ф36'!$K$97</f>
        <v>ТП-48</v>
      </c>
      <c r="C91" s="20" t="s">
        <v>37</v>
      </c>
      <c r="D91" s="20">
        <v>6</v>
      </c>
      <c r="E91" s="21">
        <v>630</v>
      </c>
      <c r="F91" s="27">
        <f t="shared" si="19"/>
        <v>535.5</v>
      </c>
      <c r="G91" s="22">
        <v>60.621000000000002</v>
      </c>
      <c r="H91" s="22">
        <f t="shared" si="22"/>
        <v>909.31500000000005</v>
      </c>
      <c r="I91" s="23">
        <f t="shared" si="20"/>
        <v>61.983428571428568</v>
      </c>
      <c r="J91" s="23">
        <f t="shared" si="23"/>
        <v>43.388400000000004</v>
      </c>
      <c r="K91" s="23">
        <v>83</v>
      </c>
      <c r="L91" s="23">
        <v>68</v>
      </c>
      <c r="M91" s="23">
        <v>58</v>
      </c>
      <c r="N91" s="23">
        <f t="shared" si="24"/>
        <v>69.666666666666671</v>
      </c>
      <c r="O91" s="23">
        <f t="shared" si="25"/>
        <v>4.6444444444444448</v>
      </c>
      <c r="P91" s="23">
        <f t="shared" si="21"/>
        <v>7.6614447871932903E-2</v>
      </c>
      <c r="Q91" s="48">
        <f>F91-(I91+I92)</f>
        <v>435.85199999999998</v>
      </c>
      <c r="R91" s="48">
        <f>F91-(J91+J92)</f>
        <v>465.74639999999999</v>
      </c>
      <c r="S91" s="48">
        <f>Q91/0.85</f>
        <v>512.7670588235294</v>
      </c>
    </row>
    <row r="92" spans="1:19" s="26" customFormat="1" ht="14">
      <c r="A92" s="19">
        <f t="shared" si="26"/>
        <v>82</v>
      </c>
      <c r="B92" s="47"/>
      <c r="C92" s="20" t="s">
        <v>38</v>
      </c>
      <c r="D92" s="20">
        <v>6</v>
      </c>
      <c r="E92" s="21">
        <v>630</v>
      </c>
      <c r="F92" s="27">
        <f t="shared" si="19"/>
        <v>535.5</v>
      </c>
      <c r="G92" s="22">
        <v>60.621000000000002</v>
      </c>
      <c r="H92" s="22">
        <f t="shared" si="22"/>
        <v>909.31500000000005</v>
      </c>
      <c r="I92" s="23">
        <f t="shared" si="20"/>
        <v>37.664571428571428</v>
      </c>
      <c r="J92" s="23">
        <f t="shared" si="23"/>
        <v>26.365200000000002</v>
      </c>
      <c r="K92" s="23">
        <v>54</v>
      </c>
      <c r="L92" s="23">
        <v>35</v>
      </c>
      <c r="M92" s="23">
        <v>38</v>
      </c>
      <c r="N92" s="23">
        <f t="shared" si="24"/>
        <v>42.333333333333336</v>
      </c>
      <c r="O92" s="23">
        <f t="shared" si="25"/>
        <v>2.8222222222222224</v>
      </c>
      <c r="P92" s="23">
        <f t="shared" si="21"/>
        <v>4.6555190812131476E-2</v>
      </c>
      <c r="Q92" s="49"/>
      <c r="R92" s="49"/>
      <c r="S92" s="49"/>
    </row>
    <row r="93" spans="1:19" s="26" customFormat="1" ht="14">
      <c r="A93" s="19">
        <f t="shared" si="26"/>
        <v>83</v>
      </c>
      <c r="B93" s="46" t="s">
        <v>62</v>
      </c>
      <c r="C93" s="27" t="s">
        <v>37</v>
      </c>
      <c r="D93" s="20">
        <v>6</v>
      </c>
      <c r="E93" s="21">
        <v>400</v>
      </c>
      <c r="F93" s="27">
        <f t="shared" si="19"/>
        <v>340</v>
      </c>
      <c r="G93" s="22">
        <f t="shared" si="27"/>
        <v>38.53564547206166</v>
      </c>
      <c r="H93" s="22">
        <f t="shared" si="22"/>
        <v>578.03468208092488</v>
      </c>
      <c r="I93" s="23">
        <f t="shared" si="20"/>
        <v>11.269714285714285</v>
      </c>
      <c r="J93" s="23">
        <f t="shared" si="23"/>
        <v>7.8887999999999998</v>
      </c>
      <c r="K93" s="23">
        <v>12</v>
      </c>
      <c r="L93" s="23">
        <v>14</v>
      </c>
      <c r="M93" s="23">
        <v>12</v>
      </c>
      <c r="N93" s="23">
        <f t="shared" si="24"/>
        <v>12.666666666666666</v>
      </c>
      <c r="O93" s="23">
        <f t="shared" si="25"/>
        <v>0.84444444444444444</v>
      </c>
      <c r="P93" s="23">
        <f t="shared" si="21"/>
        <v>2.1913333333333333E-2</v>
      </c>
      <c r="Q93" s="48">
        <f>F93-(I93+I94)</f>
        <v>261.70514285714285</v>
      </c>
      <c r="R93" s="48">
        <f>F93-(J93+J94)</f>
        <v>285.1936</v>
      </c>
      <c r="S93" s="48">
        <f>Q93/0.85</f>
        <v>307.88840336134456</v>
      </c>
    </row>
    <row r="94" spans="1:19" s="26" customFormat="1" ht="14">
      <c r="A94" s="19">
        <f t="shared" si="26"/>
        <v>84</v>
      </c>
      <c r="B94" s="47"/>
      <c r="C94" s="20" t="s">
        <v>38</v>
      </c>
      <c r="D94" s="20">
        <v>6</v>
      </c>
      <c r="E94" s="21">
        <v>400</v>
      </c>
      <c r="F94" s="27">
        <f t="shared" si="19"/>
        <v>340</v>
      </c>
      <c r="G94" s="22">
        <f t="shared" si="27"/>
        <v>38.53564547206166</v>
      </c>
      <c r="H94" s="22">
        <f t="shared" si="22"/>
        <v>578.03468208092488</v>
      </c>
      <c r="I94" s="23">
        <f t="shared" si="20"/>
        <v>67.025142857142853</v>
      </c>
      <c r="J94" s="23">
        <f t="shared" si="23"/>
        <v>46.9176</v>
      </c>
      <c r="K94" s="23">
        <v>97</v>
      </c>
      <c r="L94" s="23">
        <v>70</v>
      </c>
      <c r="M94" s="23">
        <v>59</v>
      </c>
      <c r="N94" s="23">
        <f t="shared" si="24"/>
        <v>75.333333333333329</v>
      </c>
      <c r="O94" s="23">
        <f t="shared" si="25"/>
        <v>5.0222222222222221</v>
      </c>
      <c r="P94" s="23">
        <f t="shared" si="21"/>
        <v>0.13032666666666665</v>
      </c>
      <c r="Q94" s="49"/>
      <c r="R94" s="49"/>
      <c r="S94" s="49"/>
    </row>
    <row r="95" spans="1:19" s="26" customFormat="1" ht="14">
      <c r="A95" s="19">
        <f t="shared" si="26"/>
        <v>85</v>
      </c>
      <c r="B95" s="46" t="str">
        <f>'[1]Ф15,Ф36'!$K$119</f>
        <v>ТП-52</v>
      </c>
      <c r="C95" s="20" t="s">
        <v>37</v>
      </c>
      <c r="D95" s="20">
        <v>6</v>
      </c>
      <c r="E95" s="21">
        <v>400</v>
      </c>
      <c r="F95" s="27">
        <f t="shared" si="19"/>
        <v>340</v>
      </c>
      <c r="G95" s="22">
        <f t="shared" si="27"/>
        <v>38.53564547206166</v>
      </c>
      <c r="H95" s="22">
        <f t="shared" si="22"/>
        <v>578.03468208092488</v>
      </c>
      <c r="I95" s="23">
        <f t="shared" si="20"/>
        <v>29.953714285714284</v>
      </c>
      <c r="J95" s="23">
        <f t="shared" si="23"/>
        <v>20.967600000000001</v>
      </c>
      <c r="K95" s="23">
        <v>44</v>
      </c>
      <c r="L95" s="23">
        <v>27</v>
      </c>
      <c r="M95" s="23">
        <v>30</v>
      </c>
      <c r="N95" s="23">
        <f t="shared" si="24"/>
        <v>33.666666666666664</v>
      </c>
      <c r="O95" s="23">
        <f t="shared" si="25"/>
        <v>2.2444444444444445</v>
      </c>
      <c r="P95" s="23">
        <f t="shared" si="21"/>
        <v>5.8243333333333328E-2</v>
      </c>
      <c r="Q95" s="48">
        <f>F95-(I95+I96)</f>
        <v>296.70057142857144</v>
      </c>
      <c r="R95" s="48">
        <f>F95-(J95+J96)</f>
        <v>309.69040000000001</v>
      </c>
      <c r="S95" s="48">
        <f>Q95/0.85</f>
        <v>349.05949579831935</v>
      </c>
    </row>
    <row r="96" spans="1:19" s="26" customFormat="1" ht="14">
      <c r="A96" s="19">
        <f t="shared" si="26"/>
        <v>86</v>
      </c>
      <c r="B96" s="47"/>
      <c r="C96" s="20" t="s">
        <v>38</v>
      </c>
      <c r="D96" s="20">
        <v>6</v>
      </c>
      <c r="E96" s="21">
        <v>400</v>
      </c>
      <c r="F96" s="27">
        <f t="shared" si="19"/>
        <v>340</v>
      </c>
      <c r="G96" s="22">
        <f t="shared" si="27"/>
        <v>38.53564547206166</v>
      </c>
      <c r="H96" s="22">
        <f t="shared" si="22"/>
        <v>578.03468208092488</v>
      </c>
      <c r="I96" s="23">
        <f t="shared" si="20"/>
        <v>13.345714285714285</v>
      </c>
      <c r="J96" s="23">
        <f t="shared" si="23"/>
        <v>9.3420000000000005</v>
      </c>
      <c r="K96" s="23">
        <v>20</v>
      </c>
      <c r="L96" s="23">
        <v>10</v>
      </c>
      <c r="M96" s="23">
        <v>15</v>
      </c>
      <c r="N96" s="23">
        <f t="shared" si="24"/>
        <v>15</v>
      </c>
      <c r="O96" s="23">
        <f t="shared" si="25"/>
        <v>1</v>
      </c>
      <c r="P96" s="23">
        <f t="shared" si="21"/>
        <v>2.5949999999999997E-2</v>
      </c>
      <c r="Q96" s="49"/>
      <c r="R96" s="49"/>
      <c r="S96" s="49"/>
    </row>
    <row r="97" spans="1:19" s="26" customFormat="1" ht="14">
      <c r="A97" s="19">
        <f t="shared" si="26"/>
        <v>87</v>
      </c>
      <c r="B97" s="20" t="str">
        <f>'[1]Ф15,Ф36'!$K$126</f>
        <v>КТП-19</v>
      </c>
      <c r="C97" s="20" t="s">
        <v>27</v>
      </c>
      <c r="D97" s="20">
        <v>6</v>
      </c>
      <c r="E97" s="21">
        <v>400</v>
      </c>
      <c r="F97" s="27">
        <f t="shared" si="19"/>
        <v>340</v>
      </c>
      <c r="G97" s="22">
        <f t="shared" si="27"/>
        <v>38.53564547206166</v>
      </c>
      <c r="H97" s="22">
        <f t="shared" si="22"/>
        <v>578.03468208092488</v>
      </c>
      <c r="I97" s="23">
        <f t="shared" si="20"/>
        <v>3.5588571428571427</v>
      </c>
      <c r="J97" s="23">
        <f t="shared" si="23"/>
        <v>2.4912000000000001</v>
      </c>
      <c r="K97" s="23">
        <v>5</v>
      </c>
      <c r="L97" s="23">
        <v>3</v>
      </c>
      <c r="M97" s="23">
        <v>4</v>
      </c>
      <c r="N97" s="23">
        <f t="shared" si="24"/>
        <v>4</v>
      </c>
      <c r="O97" s="23">
        <f t="shared" si="25"/>
        <v>0.26666666666666666</v>
      </c>
      <c r="P97" s="23">
        <f t="shared" si="21"/>
        <v>6.9199999999999991E-3</v>
      </c>
      <c r="Q97" s="24">
        <f>F97-I97</f>
        <v>336.44114285714284</v>
      </c>
      <c r="R97" s="24">
        <f>F97-J97</f>
        <v>337.50880000000001</v>
      </c>
      <c r="S97" s="24">
        <f>Q97/0.85</f>
        <v>395.81310924369745</v>
      </c>
    </row>
    <row r="98" spans="1:19" s="26" customFormat="1" ht="14">
      <c r="A98" s="19">
        <f t="shared" si="26"/>
        <v>88</v>
      </c>
      <c r="B98" s="46" t="str">
        <f>'[1]Ф46,Ф29'!$A$4</f>
        <v>ТП-65</v>
      </c>
      <c r="C98" s="20" t="s">
        <v>37</v>
      </c>
      <c r="D98" s="20">
        <v>6</v>
      </c>
      <c r="E98" s="21">
        <v>400</v>
      </c>
      <c r="F98" s="27">
        <f t="shared" si="19"/>
        <v>340</v>
      </c>
      <c r="G98" s="22">
        <f t="shared" si="27"/>
        <v>38.53564547206166</v>
      </c>
      <c r="H98" s="22">
        <f t="shared" si="22"/>
        <v>578.03468208092488</v>
      </c>
      <c r="I98" s="23">
        <f t="shared" si="20"/>
        <v>56.645142857142851</v>
      </c>
      <c r="J98" s="23">
        <f t="shared" si="23"/>
        <v>39.651600000000002</v>
      </c>
      <c r="K98" s="33">
        <v>67</v>
      </c>
      <c r="L98" s="23">
        <v>62</v>
      </c>
      <c r="M98" s="23">
        <v>62</v>
      </c>
      <c r="N98" s="23">
        <f t="shared" si="24"/>
        <v>63.666666666666664</v>
      </c>
      <c r="O98" s="23">
        <f t="shared" si="25"/>
        <v>4.2444444444444445</v>
      </c>
      <c r="P98" s="23">
        <f t="shared" si="21"/>
        <v>0.11014333333333333</v>
      </c>
      <c r="Q98" s="48">
        <f>F98-(I98+I99)</f>
        <v>241.24171428571429</v>
      </c>
      <c r="R98" s="48">
        <f>F98-(J98+J99)</f>
        <v>270.86919999999998</v>
      </c>
      <c r="S98" s="48">
        <f>Q98/0.85</f>
        <v>283.81378151260503</v>
      </c>
    </row>
    <row r="99" spans="1:19" s="26" customFormat="1" ht="14">
      <c r="A99" s="19">
        <f t="shared" si="26"/>
        <v>89</v>
      </c>
      <c r="B99" s="47"/>
      <c r="C99" s="20" t="s">
        <v>38</v>
      </c>
      <c r="D99" s="20">
        <v>6</v>
      </c>
      <c r="E99" s="21">
        <v>400</v>
      </c>
      <c r="F99" s="27">
        <f t="shared" si="19"/>
        <v>340</v>
      </c>
      <c r="G99" s="22">
        <f t="shared" si="27"/>
        <v>38.53564547206166</v>
      </c>
      <c r="H99" s="22">
        <f t="shared" si="22"/>
        <v>578.03468208092488</v>
      </c>
      <c r="I99" s="23">
        <f t="shared" si="20"/>
        <v>42.113142857142861</v>
      </c>
      <c r="J99" s="23">
        <f t="shared" si="23"/>
        <v>29.479200000000002</v>
      </c>
      <c r="K99" s="23">
        <v>60</v>
      </c>
      <c r="L99" s="23">
        <v>57</v>
      </c>
      <c r="M99" s="23">
        <v>25</v>
      </c>
      <c r="N99" s="23">
        <f t="shared" si="24"/>
        <v>47.333333333333336</v>
      </c>
      <c r="O99" s="23">
        <f t="shared" si="25"/>
        <v>3.1555555555555559</v>
      </c>
      <c r="P99" s="23">
        <f t="shared" si="21"/>
        <v>8.1886666666666663E-2</v>
      </c>
      <c r="Q99" s="49"/>
      <c r="R99" s="49"/>
      <c r="S99" s="49"/>
    </row>
    <row r="100" spans="1:19" s="26" customFormat="1" ht="14">
      <c r="A100" s="19">
        <f t="shared" si="26"/>
        <v>90</v>
      </c>
      <c r="B100" s="46" t="str">
        <f>'[1]Ф46,Ф29'!$A$15</f>
        <v>ТП-67</v>
      </c>
      <c r="C100" s="20" t="s">
        <v>37</v>
      </c>
      <c r="D100" s="20">
        <v>6</v>
      </c>
      <c r="E100" s="21">
        <v>400</v>
      </c>
      <c r="F100" s="27">
        <f t="shared" si="19"/>
        <v>340</v>
      </c>
      <c r="G100" s="22">
        <f t="shared" si="27"/>
        <v>38.53564547206166</v>
      </c>
      <c r="H100" s="22">
        <f t="shared" si="22"/>
        <v>578.03468208092488</v>
      </c>
      <c r="I100" s="23">
        <f t="shared" si="20"/>
        <v>158.25051428571427</v>
      </c>
      <c r="J100" s="23">
        <f t="shared" si="23"/>
        <v>110.77536000000001</v>
      </c>
      <c r="K100" s="23">
        <v>194</v>
      </c>
      <c r="L100" s="23">
        <v>168.6</v>
      </c>
      <c r="M100" s="23">
        <v>171</v>
      </c>
      <c r="N100" s="23">
        <f t="shared" si="24"/>
        <v>177.86666666666667</v>
      </c>
      <c r="O100" s="23">
        <f t="shared" si="25"/>
        <v>11.857777777777779</v>
      </c>
      <c r="P100" s="23">
        <f t="shared" si="21"/>
        <v>0.30770933333333333</v>
      </c>
      <c r="Q100" s="48">
        <f>F100-(I100+I101)</f>
        <v>123.35457142857146</v>
      </c>
      <c r="R100" s="48">
        <f>F100-(J100+J101)</f>
        <v>188.34819999999999</v>
      </c>
      <c r="S100" s="48">
        <f>Q100/0.85</f>
        <v>145.12302521008408</v>
      </c>
    </row>
    <row r="101" spans="1:19" s="26" customFormat="1" ht="14">
      <c r="A101" s="19">
        <f t="shared" si="26"/>
        <v>91</v>
      </c>
      <c r="B101" s="47"/>
      <c r="C101" s="20" t="s">
        <v>38</v>
      </c>
      <c r="D101" s="20">
        <v>6</v>
      </c>
      <c r="E101" s="21">
        <v>400</v>
      </c>
      <c r="F101" s="27">
        <f t="shared" si="19"/>
        <v>340</v>
      </c>
      <c r="G101" s="22">
        <f t="shared" si="27"/>
        <v>38.53564547206166</v>
      </c>
      <c r="H101" s="22">
        <f t="shared" si="22"/>
        <v>578.03468208092488</v>
      </c>
      <c r="I101" s="23">
        <f t="shared" si="20"/>
        <v>58.394914285714272</v>
      </c>
      <c r="J101" s="23">
        <f t="shared" si="23"/>
        <v>40.876439999999995</v>
      </c>
      <c r="K101" s="23">
        <v>77.3</v>
      </c>
      <c r="L101" s="23">
        <v>59.3</v>
      </c>
      <c r="M101" s="23">
        <v>60.3</v>
      </c>
      <c r="N101" s="23">
        <f t="shared" si="24"/>
        <v>65.633333333333326</v>
      </c>
      <c r="O101" s="23">
        <f t="shared" si="25"/>
        <v>4.3755555555555548</v>
      </c>
      <c r="P101" s="23">
        <f t="shared" si="21"/>
        <v>0.11354566666666664</v>
      </c>
      <c r="Q101" s="49"/>
      <c r="R101" s="49"/>
      <c r="S101" s="49"/>
    </row>
    <row r="102" spans="1:19" s="26" customFormat="1" ht="14">
      <c r="A102" s="19">
        <f t="shared" si="26"/>
        <v>92</v>
      </c>
      <c r="B102" s="46" t="str">
        <f>'[1]Ф46,Ф29'!$A$29</f>
        <v>ТП-68</v>
      </c>
      <c r="C102" s="20" t="s">
        <v>37</v>
      </c>
      <c r="D102" s="20">
        <v>6</v>
      </c>
      <c r="E102" s="21">
        <v>400</v>
      </c>
      <c r="F102" s="27">
        <f t="shared" si="19"/>
        <v>340</v>
      </c>
      <c r="G102" s="22">
        <f t="shared" si="27"/>
        <v>38.53564547206166</v>
      </c>
      <c r="H102" s="22">
        <f t="shared" si="22"/>
        <v>578.03468208092488</v>
      </c>
      <c r="I102" s="23">
        <f t="shared" si="20"/>
        <v>127.22914285714285</v>
      </c>
      <c r="J102" s="23">
        <f t="shared" si="23"/>
        <v>89.060400000000001</v>
      </c>
      <c r="K102" s="23">
        <v>144</v>
      </c>
      <c r="L102" s="23">
        <v>150</v>
      </c>
      <c r="M102" s="23">
        <v>135</v>
      </c>
      <c r="N102" s="23">
        <f t="shared" si="24"/>
        <v>143</v>
      </c>
      <c r="O102" s="23">
        <f t="shared" si="25"/>
        <v>9.5333333333333332</v>
      </c>
      <c r="P102" s="23">
        <f t="shared" si="21"/>
        <v>0.24738999999999997</v>
      </c>
      <c r="Q102" s="48">
        <f>F102-(I102+I103)</f>
        <v>176.76708571428571</v>
      </c>
      <c r="R102" s="48">
        <f>F102-(J102+J103)</f>
        <v>225.73696000000001</v>
      </c>
      <c r="S102" s="48">
        <f>Q102/0.85</f>
        <v>207.96127731092437</v>
      </c>
    </row>
    <row r="103" spans="1:19" s="26" customFormat="1" ht="14">
      <c r="A103" s="19">
        <f t="shared" si="26"/>
        <v>93</v>
      </c>
      <c r="B103" s="47"/>
      <c r="C103" s="20" t="s">
        <v>38</v>
      </c>
      <c r="D103" s="20">
        <v>6</v>
      </c>
      <c r="E103" s="21">
        <v>400</v>
      </c>
      <c r="F103" s="27">
        <f t="shared" si="19"/>
        <v>340</v>
      </c>
      <c r="G103" s="22">
        <f t="shared" si="27"/>
        <v>38.53564547206166</v>
      </c>
      <c r="H103" s="22">
        <f t="shared" si="22"/>
        <v>578.03468208092488</v>
      </c>
      <c r="I103" s="23">
        <f t="shared" si="20"/>
        <v>36.003771428571426</v>
      </c>
      <c r="J103" s="23">
        <f t="shared" si="23"/>
        <v>25.202640000000002</v>
      </c>
      <c r="K103" s="23">
        <v>48</v>
      </c>
      <c r="L103" s="23">
        <v>34.1</v>
      </c>
      <c r="M103" s="23">
        <v>39.299999999999997</v>
      </c>
      <c r="N103" s="23">
        <f t="shared" si="24"/>
        <v>40.466666666666669</v>
      </c>
      <c r="O103" s="23">
        <f t="shared" si="25"/>
        <v>2.6977777777777776</v>
      </c>
      <c r="P103" s="23">
        <f t="shared" si="21"/>
        <v>7.0007333333333324E-2</v>
      </c>
      <c r="Q103" s="49"/>
      <c r="R103" s="49"/>
      <c r="S103" s="49"/>
    </row>
    <row r="104" spans="1:19" s="26" customFormat="1" ht="14">
      <c r="A104" s="19">
        <f t="shared" si="26"/>
        <v>94</v>
      </c>
      <c r="B104" s="46" t="str">
        <f>'[1]Ф46,Ф29'!$A$41</f>
        <v>ТП-69</v>
      </c>
      <c r="C104" s="20" t="s">
        <v>37</v>
      </c>
      <c r="D104" s="20">
        <v>6</v>
      </c>
      <c r="E104" s="21">
        <v>630</v>
      </c>
      <c r="F104" s="27">
        <f t="shared" si="19"/>
        <v>535.5</v>
      </c>
      <c r="G104" s="22">
        <v>60.621000000000002</v>
      </c>
      <c r="H104" s="22">
        <f t="shared" si="22"/>
        <v>909.31500000000005</v>
      </c>
      <c r="I104" s="23">
        <f t="shared" si="20"/>
        <v>73.253142857142848</v>
      </c>
      <c r="J104" s="23">
        <f t="shared" si="23"/>
        <v>51.277200000000001</v>
      </c>
      <c r="K104" s="23">
        <v>111</v>
      </c>
      <c r="L104" s="23">
        <v>71</v>
      </c>
      <c r="M104" s="23">
        <v>65</v>
      </c>
      <c r="N104" s="23">
        <f t="shared" si="24"/>
        <v>82.333333333333329</v>
      </c>
      <c r="O104" s="23">
        <f t="shared" si="25"/>
        <v>5.4888888888888889</v>
      </c>
      <c r="P104" s="23">
        <f t="shared" si="21"/>
        <v>9.0544347485011611E-2</v>
      </c>
      <c r="Q104" s="48">
        <f>F105-(I104+I105)</f>
        <v>129.9384571428572</v>
      </c>
      <c r="R104" s="48">
        <f>F105-(J104+J105)</f>
        <v>192.95692</v>
      </c>
      <c r="S104" s="48">
        <f>Q104/0.85</f>
        <v>152.86877310924376</v>
      </c>
    </row>
    <row r="105" spans="1:19" s="26" customFormat="1" ht="14">
      <c r="A105" s="19">
        <f t="shared" si="26"/>
        <v>95</v>
      </c>
      <c r="B105" s="47"/>
      <c r="C105" s="20" t="s">
        <v>38</v>
      </c>
      <c r="D105" s="20">
        <v>6</v>
      </c>
      <c r="E105" s="21">
        <v>400</v>
      </c>
      <c r="F105" s="27">
        <f t="shared" si="19"/>
        <v>340</v>
      </c>
      <c r="G105" s="22">
        <f t="shared" si="27"/>
        <v>38.53564547206166</v>
      </c>
      <c r="H105" s="22">
        <f t="shared" si="22"/>
        <v>578.03468208092488</v>
      </c>
      <c r="I105" s="23">
        <f t="shared" si="20"/>
        <v>136.80839999999995</v>
      </c>
      <c r="J105" s="23">
        <f t="shared" si="23"/>
        <v>95.765879999999996</v>
      </c>
      <c r="K105" s="23">
        <v>141.19999999999999</v>
      </c>
      <c r="L105" s="23">
        <v>157</v>
      </c>
      <c r="M105" s="23">
        <v>163.1</v>
      </c>
      <c r="N105" s="23">
        <f t="shared" si="24"/>
        <v>153.76666666666665</v>
      </c>
      <c r="O105" s="23">
        <f t="shared" si="25"/>
        <v>10.25111111111111</v>
      </c>
      <c r="P105" s="23">
        <f t="shared" si="21"/>
        <v>0.2660163333333333</v>
      </c>
      <c r="Q105" s="49"/>
      <c r="R105" s="49"/>
      <c r="S105" s="49"/>
    </row>
    <row r="106" spans="1:19" s="26" customFormat="1" ht="14">
      <c r="A106" s="19">
        <f t="shared" si="26"/>
        <v>96</v>
      </c>
      <c r="B106" s="46" t="str">
        <f>'[1]Ф46,Ф29'!$A$55</f>
        <v>ТП-42</v>
      </c>
      <c r="C106" s="20" t="s">
        <v>37</v>
      </c>
      <c r="D106" s="20">
        <v>6</v>
      </c>
      <c r="E106" s="21">
        <v>400</v>
      </c>
      <c r="F106" s="27">
        <f t="shared" si="19"/>
        <v>340</v>
      </c>
      <c r="G106" s="22">
        <f t="shared" si="27"/>
        <v>38.53564547206166</v>
      </c>
      <c r="H106" s="22">
        <f t="shared" si="22"/>
        <v>578.03468208092488</v>
      </c>
      <c r="I106" s="23">
        <f t="shared" si="20"/>
        <v>55.814742857142846</v>
      </c>
      <c r="J106" s="23">
        <f t="shared" si="23"/>
        <v>39.070319999999995</v>
      </c>
      <c r="K106" s="23">
        <v>62</v>
      </c>
      <c r="L106" s="23">
        <v>72.099999999999994</v>
      </c>
      <c r="M106" s="23">
        <v>54.1</v>
      </c>
      <c r="N106" s="23">
        <f t="shared" si="24"/>
        <v>62.733333333333327</v>
      </c>
      <c r="O106" s="23">
        <f t="shared" si="25"/>
        <v>4.1822222222222214</v>
      </c>
      <c r="P106" s="23">
        <f t="shared" si="21"/>
        <v>0.10852866666666663</v>
      </c>
      <c r="Q106" s="48">
        <f>F106-(I106+I107)</f>
        <v>175.34354285714289</v>
      </c>
      <c r="R106" s="48">
        <f>F106-(J106+J107)</f>
        <v>224.74047999999999</v>
      </c>
      <c r="S106" s="48">
        <f>Q106/0.85</f>
        <v>206.28652100840341</v>
      </c>
    </row>
    <row r="107" spans="1:19" s="26" customFormat="1" ht="14">
      <c r="A107" s="19">
        <f t="shared" si="26"/>
        <v>97</v>
      </c>
      <c r="B107" s="47"/>
      <c r="C107" s="20" t="s">
        <v>38</v>
      </c>
      <c r="D107" s="20">
        <v>6</v>
      </c>
      <c r="E107" s="21">
        <v>400</v>
      </c>
      <c r="F107" s="27">
        <f t="shared" si="19"/>
        <v>340</v>
      </c>
      <c r="G107" s="22">
        <f t="shared" si="27"/>
        <v>38.53564547206166</v>
      </c>
      <c r="H107" s="22">
        <f t="shared" si="22"/>
        <v>578.03468208092488</v>
      </c>
      <c r="I107" s="23">
        <f t="shared" si="20"/>
        <v>108.84171428571427</v>
      </c>
      <c r="J107" s="23">
        <f t="shared" si="23"/>
        <v>76.1892</v>
      </c>
      <c r="K107" s="23">
        <v>148</v>
      </c>
      <c r="L107" s="23">
        <v>136</v>
      </c>
      <c r="M107" s="23">
        <v>83</v>
      </c>
      <c r="N107" s="23">
        <f t="shared" si="24"/>
        <v>122.33333333333333</v>
      </c>
      <c r="O107" s="23">
        <f t="shared" si="25"/>
        <v>8.155555555555555</v>
      </c>
      <c r="P107" s="23">
        <f t="shared" si="21"/>
        <v>0.21163666666666664</v>
      </c>
      <c r="Q107" s="49"/>
      <c r="R107" s="49"/>
      <c r="S107" s="49"/>
    </row>
    <row r="108" spans="1:19" s="26" customFormat="1" ht="14">
      <c r="A108" s="19">
        <f t="shared" si="26"/>
        <v>98</v>
      </c>
      <c r="B108" s="46" t="str">
        <f>'[1]Ф46,Ф29'!$A$71</f>
        <v>ТП-44</v>
      </c>
      <c r="C108" s="20" t="s">
        <v>37</v>
      </c>
      <c r="D108" s="20">
        <v>6</v>
      </c>
      <c r="E108" s="21">
        <v>400</v>
      </c>
      <c r="F108" s="27">
        <f t="shared" si="19"/>
        <v>340</v>
      </c>
      <c r="G108" s="22">
        <f t="shared" si="27"/>
        <v>38.53564547206166</v>
      </c>
      <c r="H108" s="22">
        <f t="shared" si="22"/>
        <v>578.03468208092488</v>
      </c>
      <c r="I108" s="23">
        <f t="shared" si="20"/>
        <v>83.633142857142857</v>
      </c>
      <c r="J108" s="23">
        <f t="shared" si="23"/>
        <v>58.543199999999999</v>
      </c>
      <c r="K108" s="23">
        <v>156</v>
      </c>
      <c r="L108" s="23">
        <v>52</v>
      </c>
      <c r="M108" s="23">
        <v>74</v>
      </c>
      <c r="N108" s="23">
        <f t="shared" si="24"/>
        <v>94</v>
      </c>
      <c r="O108" s="23">
        <f t="shared" si="25"/>
        <v>6.2666666666666666</v>
      </c>
      <c r="P108" s="23">
        <f t="shared" si="21"/>
        <v>0.16261999999999999</v>
      </c>
      <c r="Q108" s="48">
        <f>F108-(I108+I109)</f>
        <v>88.8929714285714</v>
      </c>
      <c r="R108" s="48">
        <f>F108-(J108+J109)</f>
        <v>164.22507999999999</v>
      </c>
      <c r="S108" s="48">
        <f>Q108/0.85</f>
        <v>104.57996638655459</v>
      </c>
    </row>
    <row r="109" spans="1:19" s="26" customFormat="1" ht="14">
      <c r="A109" s="19">
        <f t="shared" si="26"/>
        <v>99</v>
      </c>
      <c r="B109" s="47"/>
      <c r="C109" s="20" t="s">
        <v>38</v>
      </c>
      <c r="D109" s="20">
        <v>6</v>
      </c>
      <c r="E109" s="21">
        <v>400</v>
      </c>
      <c r="F109" s="27">
        <f t="shared" si="19"/>
        <v>340</v>
      </c>
      <c r="G109" s="22">
        <f t="shared" si="27"/>
        <v>38.53564547206166</v>
      </c>
      <c r="H109" s="22">
        <f t="shared" si="22"/>
        <v>578.03468208092488</v>
      </c>
      <c r="I109" s="23">
        <f t="shared" si="20"/>
        <v>167.47388571428573</v>
      </c>
      <c r="J109" s="23">
        <f t="shared" si="23"/>
        <v>117.23172000000001</v>
      </c>
      <c r="K109" s="23">
        <v>244.7</v>
      </c>
      <c r="L109" s="23">
        <v>146</v>
      </c>
      <c r="M109" s="23">
        <v>174</v>
      </c>
      <c r="N109" s="23">
        <f t="shared" si="24"/>
        <v>188.23333333333335</v>
      </c>
      <c r="O109" s="23">
        <f t="shared" si="25"/>
        <v>12.548888888888889</v>
      </c>
      <c r="P109" s="23">
        <f t="shared" si="21"/>
        <v>0.32564366666666666</v>
      </c>
      <c r="Q109" s="49"/>
      <c r="R109" s="49"/>
      <c r="S109" s="49"/>
    </row>
    <row r="110" spans="1:19" s="26" customFormat="1" ht="14">
      <c r="A110" s="19">
        <f t="shared" si="26"/>
        <v>100</v>
      </c>
      <c r="B110" s="46" t="str">
        <f>'[1]Ф46,Ф29'!$A$84</f>
        <v>ТП-47</v>
      </c>
      <c r="C110" s="20" t="s">
        <v>37</v>
      </c>
      <c r="D110" s="20">
        <v>6</v>
      </c>
      <c r="E110" s="21">
        <v>630</v>
      </c>
      <c r="F110" s="27">
        <f t="shared" ref="F110:F133" si="28">E110*0.85</f>
        <v>535.5</v>
      </c>
      <c r="G110" s="22">
        <f t="shared" si="27"/>
        <v>60.693641618497118</v>
      </c>
      <c r="H110" s="22">
        <f t="shared" si="22"/>
        <v>910.40462427745672</v>
      </c>
      <c r="I110" s="23">
        <f t="shared" ref="I110:I133" si="29">1.73*D110*0.9*O110/0.7</f>
        <v>122.48399999999998</v>
      </c>
      <c r="J110" s="23">
        <f t="shared" si="23"/>
        <v>85.738799999999998</v>
      </c>
      <c r="K110" s="23">
        <v>174</v>
      </c>
      <c r="L110" s="23">
        <v>115</v>
      </c>
      <c r="M110" s="23">
        <v>124</v>
      </c>
      <c r="N110" s="23">
        <f t="shared" si="24"/>
        <v>137.66666666666666</v>
      </c>
      <c r="O110" s="23">
        <f t="shared" si="25"/>
        <v>9.1777777777777771</v>
      </c>
      <c r="P110" s="23">
        <f t="shared" ref="P110:P133" si="30">O110/G110</f>
        <v>0.15121481481481477</v>
      </c>
      <c r="Q110" s="48">
        <f>F111-(I110+I111)</f>
        <v>65.882857142857176</v>
      </c>
      <c r="R110" s="48">
        <f>F111-(J110+J111)</f>
        <v>127.71800000000002</v>
      </c>
      <c r="S110" s="48">
        <f>Q110/0.85</f>
        <v>77.509243697479036</v>
      </c>
    </row>
    <row r="111" spans="1:19" s="26" customFormat="1" ht="14">
      <c r="A111" s="19">
        <f t="shared" si="26"/>
        <v>101</v>
      </c>
      <c r="B111" s="47"/>
      <c r="C111" s="20" t="s">
        <v>38</v>
      </c>
      <c r="D111" s="20">
        <v>6</v>
      </c>
      <c r="E111" s="21">
        <v>320</v>
      </c>
      <c r="F111" s="27">
        <f t="shared" si="28"/>
        <v>272</v>
      </c>
      <c r="G111" s="22">
        <f t="shared" si="27"/>
        <v>30.828516377649329</v>
      </c>
      <c r="H111" s="22">
        <f t="shared" ref="H111:H133" si="31">G111*15</f>
        <v>462.42774566473992</v>
      </c>
      <c r="I111" s="23">
        <f t="shared" si="29"/>
        <v>83.633142857142857</v>
      </c>
      <c r="J111" s="23">
        <f t="shared" ref="J111:J133" si="32">1.73*0.4*0.9*N111</f>
        <v>58.543199999999999</v>
      </c>
      <c r="K111" s="23">
        <v>104</v>
      </c>
      <c r="L111" s="23">
        <v>90</v>
      </c>
      <c r="M111" s="23">
        <v>88</v>
      </c>
      <c r="N111" s="23">
        <f t="shared" ref="N111:N133" si="33">(M111+K111+L111)/3</f>
        <v>94</v>
      </c>
      <c r="O111" s="23">
        <f t="shared" ref="O111:O133" si="34">(K111+L111+M111)/3/15</f>
        <v>6.2666666666666666</v>
      </c>
      <c r="P111" s="23">
        <f t="shared" si="30"/>
        <v>0.20327499999999998</v>
      </c>
      <c r="Q111" s="49"/>
      <c r="R111" s="49"/>
      <c r="S111" s="49"/>
    </row>
    <row r="112" spans="1:19" s="26" customFormat="1" ht="14">
      <c r="A112" s="19">
        <f t="shared" ref="A112:A132" si="35">A111+1</f>
        <v>102</v>
      </c>
      <c r="B112" s="46" t="str">
        <f>'[1]Ф46,Ф29'!$K$4</f>
        <v>ТП-54</v>
      </c>
      <c r="C112" s="20" t="s">
        <v>37</v>
      </c>
      <c r="D112" s="20">
        <v>6</v>
      </c>
      <c r="E112" s="21">
        <v>320</v>
      </c>
      <c r="F112" s="27">
        <f t="shared" si="28"/>
        <v>272</v>
      </c>
      <c r="G112" s="22">
        <f t="shared" si="27"/>
        <v>30.828516377649329</v>
      </c>
      <c r="H112" s="22">
        <f t="shared" si="31"/>
        <v>462.42774566473992</v>
      </c>
      <c r="I112" s="23">
        <f t="shared" si="29"/>
        <v>115.66285714285713</v>
      </c>
      <c r="J112" s="23">
        <f t="shared" si="32"/>
        <v>80.963999999999999</v>
      </c>
      <c r="K112" s="23">
        <v>126</v>
      </c>
      <c r="L112" s="23">
        <v>138</v>
      </c>
      <c r="M112" s="23">
        <v>126</v>
      </c>
      <c r="N112" s="23">
        <f t="shared" si="33"/>
        <v>130</v>
      </c>
      <c r="O112" s="23">
        <f t="shared" si="34"/>
        <v>8.6666666666666661</v>
      </c>
      <c r="P112" s="23">
        <f t="shared" si="30"/>
        <v>0.28112499999999996</v>
      </c>
      <c r="Q112" s="48">
        <f>F112-(I112+I113)</f>
        <v>92.544628571428575</v>
      </c>
      <c r="R112" s="48">
        <f>F112-(J112+J113)</f>
        <v>146.38123999999999</v>
      </c>
      <c r="S112" s="48">
        <f>Q112/0.85</f>
        <v>108.87603361344539</v>
      </c>
    </row>
    <row r="113" spans="1:19" s="26" customFormat="1" ht="14">
      <c r="A113" s="19">
        <f t="shared" si="35"/>
        <v>103</v>
      </c>
      <c r="B113" s="47"/>
      <c r="C113" s="20" t="s">
        <v>38</v>
      </c>
      <c r="D113" s="20">
        <v>6</v>
      </c>
      <c r="E113" s="21">
        <v>400</v>
      </c>
      <c r="F113" s="27">
        <f t="shared" si="28"/>
        <v>340</v>
      </c>
      <c r="G113" s="22">
        <f t="shared" si="27"/>
        <v>38.53564547206166</v>
      </c>
      <c r="H113" s="22">
        <f t="shared" si="31"/>
        <v>578.03468208092488</v>
      </c>
      <c r="I113" s="23">
        <f t="shared" si="29"/>
        <v>63.792514285714283</v>
      </c>
      <c r="J113" s="23">
        <f t="shared" si="32"/>
        <v>44.654760000000003</v>
      </c>
      <c r="K113" s="23">
        <v>108.1</v>
      </c>
      <c r="L113" s="23">
        <v>51</v>
      </c>
      <c r="M113" s="23">
        <v>56</v>
      </c>
      <c r="N113" s="23">
        <f t="shared" si="33"/>
        <v>71.7</v>
      </c>
      <c r="O113" s="23">
        <f t="shared" si="34"/>
        <v>4.78</v>
      </c>
      <c r="P113" s="23">
        <f t="shared" si="30"/>
        <v>0.124041</v>
      </c>
      <c r="Q113" s="49"/>
      <c r="R113" s="49"/>
      <c r="S113" s="49"/>
    </row>
    <row r="114" spans="1:19" s="26" customFormat="1" ht="14">
      <c r="A114" s="19">
        <f t="shared" si="35"/>
        <v>104</v>
      </c>
      <c r="B114" s="46" t="str">
        <f>'[1]Ф46,Ф29'!$K$18</f>
        <v>ТП-82</v>
      </c>
      <c r="C114" s="20" t="s">
        <v>37</v>
      </c>
      <c r="D114" s="20">
        <v>6</v>
      </c>
      <c r="E114" s="21">
        <v>400</v>
      </c>
      <c r="F114" s="27">
        <f t="shared" si="28"/>
        <v>340</v>
      </c>
      <c r="G114" s="22">
        <f t="shared" si="27"/>
        <v>38.53564547206166</v>
      </c>
      <c r="H114" s="22">
        <f t="shared" si="31"/>
        <v>578.03468208092488</v>
      </c>
      <c r="I114" s="23">
        <f t="shared" si="29"/>
        <v>65.571942857142844</v>
      </c>
      <c r="J114" s="23">
        <f t="shared" si="32"/>
        <v>45.900360000000006</v>
      </c>
      <c r="K114" s="23">
        <v>58.1</v>
      </c>
      <c r="L114" s="23">
        <v>82</v>
      </c>
      <c r="M114" s="23">
        <v>81</v>
      </c>
      <c r="N114" s="23">
        <f t="shared" si="33"/>
        <v>73.7</v>
      </c>
      <c r="O114" s="23">
        <f t="shared" si="34"/>
        <v>4.9133333333333331</v>
      </c>
      <c r="P114" s="23">
        <f t="shared" si="30"/>
        <v>0.12750099999999998</v>
      </c>
      <c r="Q114" s="48">
        <f>F114-(I114+I115)</f>
        <v>231.12862857142858</v>
      </c>
      <c r="R114" s="48">
        <f>F114-(J114+J115)</f>
        <v>263.79003999999998</v>
      </c>
      <c r="S114" s="48">
        <f>Q114/0.85</f>
        <v>271.91603361344539</v>
      </c>
    </row>
    <row r="115" spans="1:19" s="26" customFormat="1" ht="14">
      <c r="A115" s="19">
        <f t="shared" si="35"/>
        <v>105</v>
      </c>
      <c r="B115" s="47"/>
      <c r="C115" s="20" t="s">
        <v>38</v>
      </c>
      <c r="D115" s="20">
        <v>6</v>
      </c>
      <c r="E115" s="21">
        <v>400</v>
      </c>
      <c r="F115" s="27">
        <f t="shared" si="28"/>
        <v>340</v>
      </c>
      <c r="G115" s="22">
        <f t="shared" si="27"/>
        <v>38.53564547206166</v>
      </c>
      <c r="H115" s="22">
        <f t="shared" si="31"/>
        <v>578.03468208092488</v>
      </c>
      <c r="I115" s="23">
        <f t="shared" si="29"/>
        <v>43.299428571428571</v>
      </c>
      <c r="J115" s="23">
        <f t="shared" si="32"/>
        <v>30.3096</v>
      </c>
      <c r="K115" s="23">
        <v>46</v>
      </c>
      <c r="L115" s="23">
        <v>53</v>
      </c>
      <c r="M115" s="23">
        <v>47</v>
      </c>
      <c r="N115" s="23">
        <f t="shared" si="33"/>
        <v>48.666666666666664</v>
      </c>
      <c r="O115" s="23">
        <f t="shared" si="34"/>
        <v>3.2444444444444445</v>
      </c>
      <c r="P115" s="23">
        <f t="shared" si="30"/>
        <v>8.4193333333333328E-2</v>
      </c>
      <c r="Q115" s="49"/>
      <c r="R115" s="49"/>
      <c r="S115" s="49"/>
    </row>
    <row r="116" spans="1:19" s="26" customFormat="1" ht="14">
      <c r="A116" s="19">
        <f t="shared" si="35"/>
        <v>106</v>
      </c>
      <c r="B116" s="46" t="str">
        <f>'[1]Ф46,Ф29'!$K$45</f>
        <v>ТП-51</v>
      </c>
      <c r="C116" s="20" t="s">
        <v>37</v>
      </c>
      <c r="D116" s="20">
        <v>6</v>
      </c>
      <c r="E116" s="21">
        <v>400</v>
      </c>
      <c r="F116" s="27">
        <f t="shared" si="28"/>
        <v>340</v>
      </c>
      <c r="G116" s="22">
        <f t="shared" si="27"/>
        <v>38.53564547206166</v>
      </c>
      <c r="H116" s="22">
        <f t="shared" si="31"/>
        <v>578.03468208092488</v>
      </c>
      <c r="I116" s="23">
        <f t="shared" si="29"/>
        <v>37.367999999999995</v>
      </c>
      <c r="J116" s="23">
        <f t="shared" si="32"/>
        <v>26.157600000000002</v>
      </c>
      <c r="K116" s="23">
        <v>60</v>
      </c>
      <c r="L116" s="23">
        <v>46</v>
      </c>
      <c r="M116" s="23">
        <v>20</v>
      </c>
      <c r="N116" s="23">
        <f t="shared" si="33"/>
        <v>42</v>
      </c>
      <c r="O116" s="23">
        <f t="shared" si="34"/>
        <v>2.8</v>
      </c>
      <c r="P116" s="23">
        <f t="shared" si="30"/>
        <v>7.2659999999999988E-2</v>
      </c>
      <c r="Q116" s="48">
        <f>F116-(I116+I117)</f>
        <v>266.74685714285715</v>
      </c>
      <c r="R116" s="48">
        <f>F116-(J116+J117)</f>
        <v>288.72280000000001</v>
      </c>
      <c r="S116" s="48">
        <f>Q116/0.85</f>
        <v>313.81983193277313</v>
      </c>
    </row>
    <row r="117" spans="1:19" s="26" customFormat="1" ht="14">
      <c r="A117" s="19">
        <f t="shared" si="35"/>
        <v>107</v>
      </c>
      <c r="B117" s="47"/>
      <c r="C117" s="20" t="s">
        <v>38</v>
      </c>
      <c r="D117" s="20">
        <v>6</v>
      </c>
      <c r="E117" s="21">
        <v>400</v>
      </c>
      <c r="F117" s="27">
        <f t="shared" si="28"/>
        <v>340</v>
      </c>
      <c r="G117" s="22">
        <f t="shared" si="27"/>
        <v>38.53564547206166</v>
      </c>
      <c r="H117" s="22">
        <f t="shared" si="31"/>
        <v>578.03468208092488</v>
      </c>
      <c r="I117" s="23">
        <f t="shared" si="29"/>
        <v>35.88514285714286</v>
      </c>
      <c r="J117" s="23">
        <f t="shared" si="32"/>
        <v>25.119600000000002</v>
      </c>
      <c r="K117" s="23">
        <v>46</v>
      </c>
      <c r="L117" s="23">
        <v>38</v>
      </c>
      <c r="M117" s="23">
        <v>37</v>
      </c>
      <c r="N117" s="23">
        <f t="shared" si="33"/>
        <v>40.333333333333336</v>
      </c>
      <c r="O117" s="23">
        <f t="shared" si="34"/>
        <v>2.6888888888888891</v>
      </c>
      <c r="P117" s="23">
        <f t="shared" si="30"/>
        <v>6.9776666666666667E-2</v>
      </c>
      <c r="Q117" s="49"/>
      <c r="R117" s="49"/>
      <c r="S117" s="49"/>
    </row>
    <row r="118" spans="1:19" s="26" customFormat="1" ht="14">
      <c r="A118" s="19">
        <f t="shared" si="35"/>
        <v>108</v>
      </c>
      <c r="B118" s="34" t="str">
        <f>'[1]Ф46,Ф29'!$K$58</f>
        <v>КТП-55</v>
      </c>
      <c r="C118" s="20" t="s">
        <v>27</v>
      </c>
      <c r="D118" s="20">
        <v>6</v>
      </c>
      <c r="E118" s="21">
        <v>630</v>
      </c>
      <c r="F118" s="27">
        <f t="shared" si="28"/>
        <v>535.5</v>
      </c>
      <c r="G118" s="22">
        <v>60.621000000000002</v>
      </c>
      <c r="H118" s="22">
        <f t="shared" si="31"/>
        <v>909.31500000000005</v>
      </c>
      <c r="I118" s="23">
        <f t="shared" si="29"/>
        <v>1.7794285714285714</v>
      </c>
      <c r="J118" s="23">
        <f t="shared" si="32"/>
        <v>1.2456000000000003</v>
      </c>
      <c r="K118" s="23">
        <v>2.7</v>
      </c>
      <c r="L118" s="23">
        <v>1.2</v>
      </c>
      <c r="M118" s="23">
        <v>2.1</v>
      </c>
      <c r="N118" s="23">
        <f t="shared" si="33"/>
        <v>2.0000000000000004</v>
      </c>
      <c r="O118" s="23">
        <f t="shared" si="34"/>
        <v>0.13333333333333333</v>
      </c>
      <c r="P118" s="23">
        <f t="shared" si="30"/>
        <v>2.1994578336440068E-3</v>
      </c>
      <c r="Q118" s="24">
        <f>F118-I118</f>
        <v>533.72057142857147</v>
      </c>
      <c r="R118" s="24">
        <f>F118-J118</f>
        <v>534.25440000000003</v>
      </c>
      <c r="S118" s="24">
        <f t="shared" ref="S118:S124" si="36">Q118/0.85</f>
        <v>627.90655462184884</v>
      </c>
    </row>
    <row r="119" spans="1:19" s="26" customFormat="1" ht="14">
      <c r="A119" s="19">
        <f t="shared" si="35"/>
        <v>109</v>
      </c>
      <c r="B119" s="46" t="str">
        <f>'[1]Ф46,Ф29'!$K$65</f>
        <v>ТП-64</v>
      </c>
      <c r="C119" s="20" t="s">
        <v>37</v>
      </c>
      <c r="D119" s="20">
        <v>6</v>
      </c>
      <c r="E119" s="21">
        <v>400</v>
      </c>
      <c r="F119" s="27">
        <f>E119*0.85</f>
        <v>340</v>
      </c>
      <c r="G119" s="22">
        <f>E119/(1.73*D119)</f>
        <v>38.53564547206166</v>
      </c>
      <c r="H119" s="22">
        <f t="shared" si="31"/>
        <v>578.03468208092488</v>
      </c>
      <c r="I119" s="23">
        <f t="shared" si="29"/>
        <v>3.5588571428571427</v>
      </c>
      <c r="J119" s="23">
        <f t="shared" si="32"/>
        <v>2.4912000000000001</v>
      </c>
      <c r="K119" s="23">
        <v>5</v>
      </c>
      <c r="L119" s="23">
        <v>4</v>
      </c>
      <c r="M119" s="23">
        <v>3</v>
      </c>
      <c r="N119" s="23">
        <f t="shared" si="33"/>
        <v>4</v>
      </c>
      <c r="O119" s="23">
        <f t="shared" si="34"/>
        <v>0.26666666666666666</v>
      </c>
      <c r="P119" s="23">
        <f t="shared" si="30"/>
        <v>6.9199999999999991E-3</v>
      </c>
      <c r="Q119" s="48">
        <f>F119-(I119+I120)</f>
        <v>333.77199999999999</v>
      </c>
      <c r="R119" s="48">
        <f>F119-(J119+J120)</f>
        <v>335.6404</v>
      </c>
      <c r="S119" s="48">
        <f t="shared" si="36"/>
        <v>392.6729411764706</v>
      </c>
    </row>
    <row r="120" spans="1:19" s="26" customFormat="1" ht="14">
      <c r="A120" s="19">
        <f t="shared" si="35"/>
        <v>110</v>
      </c>
      <c r="B120" s="47"/>
      <c r="C120" s="20" t="s">
        <v>38</v>
      </c>
      <c r="D120" s="20">
        <v>6</v>
      </c>
      <c r="E120" s="21">
        <v>400</v>
      </c>
      <c r="F120" s="27">
        <f t="shared" si="28"/>
        <v>340</v>
      </c>
      <c r="G120" s="22">
        <f t="shared" si="27"/>
        <v>38.53564547206166</v>
      </c>
      <c r="H120" s="22">
        <f t="shared" si="31"/>
        <v>578.03468208092488</v>
      </c>
      <c r="I120" s="23">
        <f t="shared" si="29"/>
        <v>2.669142857142857</v>
      </c>
      <c r="J120" s="23">
        <f t="shared" si="32"/>
        <v>1.8684000000000001</v>
      </c>
      <c r="K120" s="23">
        <v>5</v>
      </c>
      <c r="L120" s="23">
        <v>2</v>
      </c>
      <c r="M120" s="23">
        <v>2</v>
      </c>
      <c r="N120" s="23">
        <f t="shared" si="33"/>
        <v>3</v>
      </c>
      <c r="O120" s="23">
        <f t="shared" si="34"/>
        <v>0.2</v>
      </c>
      <c r="P120" s="23">
        <f t="shared" si="30"/>
        <v>5.1900000000000002E-3</v>
      </c>
      <c r="Q120" s="49"/>
      <c r="R120" s="49"/>
      <c r="S120" s="49"/>
    </row>
    <row r="121" spans="1:19" s="26" customFormat="1" ht="14">
      <c r="A121" s="19">
        <f t="shared" si="35"/>
        <v>111</v>
      </c>
      <c r="B121" s="20" t="str">
        <f>'[1]Ф46,Ф29'!$K$72</f>
        <v>КТП-18</v>
      </c>
      <c r="C121" s="20" t="s">
        <v>27</v>
      </c>
      <c r="D121" s="20">
        <v>6</v>
      </c>
      <c r="E121" s="21">
        <v>400</v>
      </c>
      <c r="F121" s="27">
        <f t="shared" si="28"/>
        <v>340</v>
      </c>
      <c r="G121" s="22">
        <f t="shared" si="27"/>
        <v>38.53564547206166</v>
      </c>
      <c r="H121" s="22">
        <f t="shared" si="31"/>
        <v>578.03468208092488</v>
      </c>
      <c r="I121" s="23">
        <f t="shared" si="29"/>
        <v>0</v>
      </c>
      <c r="J121" s="23">
        <f t="shared" si="32"/>
        <v>0</v>
      </c>
      <c r="K121" s="23">
        <v>0</v>
      </c>
      <c r="L121" s="23">
        <v>0</v>
      </c>
      <c r="M121" s="23">
        <v>0</v>
      </c>
      <c r="N121" s="23">
        <f t="shared" si="33"/>
        <v>0</v>
      </c>
      <c r="O121" s="23">
        <f t="shared" si="34"/>
        <v>0</v>
      </c>
      <c r="P121" s="23">
        <f t="shared" si="30"/>
        <v>0</v>
      </c>
      <c r="Q121" s="24">
        <f>F121-I121</f>
        <v>340</v>
      </c>
      <c r="R121" s="24">
        <f>F121-J121</f>
        <v>340</v>
      </c>
      <c r="S121" s="24">
        <f t="shared" si="36"/>
        <v>400</v>
      </c>
    </row>
    <row r="122" spans="1:19" s="26" customFormat="1" ht="14">
      <c r="A122" s="19">
        <f t="shared" si="35"/>
        <v>112</v>
      </c>
      <c r="B122" s="20" t="str">
        <f>'[1]Ф46,Ф29'!$K$78</f>
        <v>КТП-20</v>
      </c>
      <c r="C122" s="20" t="s">
        <v>27</v>
      </c>
      <c r="D122" s="20">
        <v>6</v>
      </c>
      <c r="E122" s="21">
        <v>630</v>
      </c>
      <c r="F122" s="27">
        <f t="shared" si="28"/>
        <v>535.5</v>
      </c>
      <c r="G122" s="22">
        <v>60.621000000000002</v>
      </c>
      <c r="H122" s="22">
        <f t="shared" si="31"/>
        <v>909.31500000000005</v>
      </c>
      <c r="I122" s="23">
        <f t="shared" si="29"/>
        <v>53.086285714285701</v>
      </c>
      <c r="J122" s="23">
        <f t="shared" si="32"/>
        <v>37.160400000000003</v>
      </c>
      <c r="K122" s="23">
        <v>53</v>
      </c>
      <c r="L122" s="23">
        <v>73</v>
      </c>
      <c r="M122" s="23">
        <v>53</v>
      </c>
      <c r="N122" s="23">
        <f t="shared" si="33"/>
        <v>59.666666666666664</v>
      </c>
      <c r="O122" s="23">
        <f t="shared" si="34"/>
        <v>3.9777777777777774</v>
      </c>
      <c r="P122" s="23">
        <f t="shared" si="30"/>
        <v>6.5617158703712861E-2</v>
      </c>
      <c r="Q122" s="24">
        <f>F122-I122</f>
        <v>482.41371428571432</v>
      </c>
      <c r="R122" s="24">
        <f>F122-J122</f>
        <v>498.33960000000002</v>
      </c>
      <c r="S122" s="24">
        <f t="shared" si="36"/>
        <v>567.5455462184874</v>
      </c>
    </row>
    <row r="123" spans="1:19" s="26" customFormat="1" ht="14">
      <c r="A123" s="19">
        <f t="shared" si="35"/>
        <v>113</v>
      </c>
      <c r="B123" s="20" t="str">
        <f>'[1]Ф46,Ф29'!$K$89</f>
        <v>ТП-56</v>
      </c>
      <c r="C123" s="20" t="s">
        <v>27</v>
      </c>
      <c r="D123" s="20">
        <v>6</v>
      </c>
      <c r="E123" s="21">
        <v>630</v>
      </c>
      <c r="F123" s="27">
        <f t="shared" si="28"/>
        <v>535.5</v>
      </c>
      <c r="G123" s="22">
        <v>60.621000000000002</v>
      </c>
      <c r="H123" s="22">
        <f t="shared" si="31"/>
        <v>909.31500000000005</v>
      </c>
      <c r="I123" s="23">
        <f t="shared" si="29"/>
        <v>249.41657142857136</v>
      </c>
      <c r="J123" s="23">
        <f t="shared" si="32"/>
        <v>174.5916</v>
      </c>
      <c r="K123" s="23">
        <v>308</v>
      </c>
      <c r="L123" s="23">
        <v>277</v>
      </c>
      <c r="M123" s="23">
        <v>256</v>
      </c>
      <c r="N123" s="23">
        <f t="shared" si="33"/>
        <v>280.33333333333331</v>
      </c>
      <c r="O123" s="23">
        <f t="shared" si="34"/>
        <v>18.688888888888886</v>
      </c>
      <c r="P123" s="23">
        <f t="shared" si="30"/>
        <v>0.30829067301576824</v>
      </c>
      <c r="Q123" s="24">
        <f>F123-I123</f>
        <v>286.08342857142861</v>
      </c>
      <c r="R123" s="24">
        <f>F123-J123</f>
        <v>360.90840000000003</v>
      </c>
      <c r="S123" s="24">
        <f t="shared" si="36"/>
        <v>336.56873949579835</v>
      </c>
    </row>
    <row r="124" spans="1:19" s="26" customFormat="1" ht="14">
      <c r="A124" s="19">
        <f t="shared" si="35"/>
        <v>114</v>
      </c>
      <c r="B124" s="46" t="str">
        <f>'[1]Ф46,Ф29'!$K$100</f>
        <v>ТП-45</v>
      </c>
      <c r="C124" s="20" t="s">
        <v>37</v>
      </c>
      <c r="D124" s="20">
        <v>6</v>
      </c>
      <c r="E124" s="21">
        <v>630</v>
      </c>
      <c r="F124" s="27">
        <f t="shared" si="28"/>
        <v>535.5</v>
      </c>
      <c r="G124" s="22">
        <f t="shared" si="27"/>
        <v>60.693641618497118</v>
      </c>
      <c r="H124" s="22">
        <f t="shared" si="31"/>
        <v>910.40462427745672</v>
      </c>
      <c r="I124" s="23">
        <f t="shared" si="29"/>
        <v>69.101142857142861</v>
      </c>
      <c r="J124" s="23">
        <f t="shared" si="32"/>
        <v>48.370800000000003</v>
      </c>
      <c r="K124" s="23">
        <v>87</v>
      </c>
      <c r="L124" s="23">
        <v>81</v>
      </c>
      <c r="M124" s="23">
        <v>65</v>
      </c>
      <c r="N124" s="23">
        <f t="shared" si="33"/>
        <v>77.666666666666671</v>
      </c>
      <c r="O124" s="23">
        <f t="shared" si="34"/>
        <v>5.177777777777778</v>
      </c>
      <c r="P124" s="23">
        <f t="shared" si="30"/>
        <v>8.5310052910052905E-2</v>
      </c>
      <c r="Q124" s="48">
        <f>F125-(I124+I125)</f>
        <v>219.7402857142857</v>
      </c>
      <c r="R124" s="48">
        <f>F125-(J124+J125)</f>
        <v>255.81819999999999</v>
      </c>
      <c r="S124" s="48">
        <f t="shared" si="36"/>
        <v>258.5179831932773</v>
      </c>
    </row>
    <row r="125" spans="1:19" s="26" customFormat="1" ht="14">
      <c r="A125" s="19">
        <f t="shared" si="35"/>
        <v>115</v>
      </c>
      <c r="B125" s="47"/>
      <c r="C125" s="20" t="s">
        <v>38</v>
      </c>
      <c r="D125" s="20">
        <v>6</v>
      </c>
      <c r="E125" s="21">
        <v>400</v>
      </c>
      <c r="F125" s="27">
        <f t="shared" si="28"/>
        <v>340</v>
      </c>
      <c r="G125" s="22">
        <f t="shared" si="27"/>
        <v>38.53564547206166</v>
      </c>
      <c r="H125" s="22">
        <f t="shared" si="31"/>
        <v>578.03468208092488</v>
      </c>
      <c r="I125" s="23">
        <f t="shared" si="29"/>
        <v>51.158571428571435</v>
      </c>
      <c r="J125" s="23">
        <f t="shared" si="32"/>
        <v>35.811</v>
      </c>
      <c r="K125" s="23">
        <v>71.099999999999994</v>
      </c>
      <c r="L125" s="23">
        <v>44.9</v>
      </c>
      <c r="M125" s="23">
        <v>56.5</v>
      </c>
      <c r="N125" s="23">
        <f t="shared" si="33"/>
        <v>57.5</v>
      </c>
      <c r="O125" s="23">
        <f t="shared" si="34"/>
        <v>3.8333333333333335</v>
      </c>
      <c r="P125" s="23">
        <f t="shared" si="30"/>
        <v>9.9474999999999994E-2</v>
      </c>
      <c r="Q125" s="49"/>
      <c r="R125" s="49"/>
      <c r="S125" s="49"/>
    </row>
    <row r="126" spans="1:19" s="26" customFormat="1" ht="14">
      <c r="A126" s="19">
        <f t="shared" si="35"/>
        <v>116</v>
      </c>
      <c r="B126" s="20" t="str">
        <f>'[1]Ф10,11'!$A$11</f>
        <v>КТП- 90</v>
      </c>
      <c r="C126" s="20" t="s">
        <v>27</v>
      </c>
      <c r="D126" s="20">
        <v>6</v>
      </c>
      <c r="E126" s="21">
        <v>160</v>
      </c>
      <c r="F126" s="27">
        <f t="shared" si="28"/>
        <v>136</v>
      </c>
      <c r="G126" s="22">
        <f t="shared" si="27"/>
        <v>15.414258188824665</v>
      </c>
      <c r="H126" s="22">
        <f t="shared" si="31"/>
        <v>231.21387283236996</v>
      </c>
      <c r="I126" s="23">
        <f t="shared" si="29"/>
        <v>1.038</v>
      </c>
      <c r="J126" s="23">
        <f t="shared" si="32"/>
        <v>0.72660000000000002</v>
      </c>
      <c r="K126" s="23">
        <v>3</v>
      </c>
      <c r="L126" s="23">
        <v>0</v>
      </c>
      <c r="M126" s="23">
        <v>0.5</v>
      </c>
      <c r="N126" s="23">
        <f t="shared" si="33"/>
        <v>1.1666666666666667</v>
      </c>
      <c r="O126" s="23">
        <f t="shared" si="34"/>
        <v>7.7777777777777779E-2</v>
      </c>
      <c r="P126" s="23">
        <f t="shared" si="30"/>
        <v>5.0458333333333327E-3</v>
      </c>
      <c r="Q126" s="24">
        <f t="shared" ref="Q126:Q131" si="37">F126-I126</f>
        <v>134.96199999999999</v>
      </c>
      <c r="R126" s="24">
        <f t="shared" ref="R126:R131" si="38">F126-J126</f>
        <v>135.27340000000001</v>
      </c>
      <c r="S126" s="24">
        <f t="shared" ref="S126:S132" si="39">Q126/0.85</f>
        <v>158.77882352941177</v>
      </c>
    </row>
    <row r="127" spans="1:19" s="26" customFormat="1" ht="14">
      <c r="A127" s="19">
        <f t="shared" si="35"/>
        <v>117</v>
      </c>
      <c r="B127" s="20" t="str">
        <f>'[1]Ф10,11'!$A$22</f>
        <v>КТП-88</v>
      </c>
      <c r="C127" s="20" t="s">
        <v>27</v>
      </c>
      <c r="D127" s="20">
        <v>6</v>
      </c>
      <c r="E127" s="21">
        <v>160</v>
      </c>
      <c r="F127" s="27">
        <f t="shared" si="28"/>
        <v>136</v>
      </c>
      <c r="G127" s="22">
        <f t="shared" si="27"/>
        <v>15.414258188824665</v>
      </c>
      <c r="H127" s="22">
        <f t="shared" si="31"/>
        <v>231.21387283236996</v>
      </c>
      <c r="I127" s="23">
        <f t="shared" si="29"/>
        <v>39.08811428571429</v>
      </c>
      <c r="J127" s="23">
        <f t="shared" si="32"/>
        <v>27.361680000000003</v>
      </c>
      <c r="K127" s="23">
        <v>38.5</v>
      </c>
      <c r="L127" s="23">
        <v>37.299999999999997</v>
      </c>
      <c r="M127" s="23">
        <v>56</v>
      </c>
      <c r="N127" s="23">
        <f t="shared" si="33"/>
        <v>43.933333333333337</v>
      </c>
      <c r="O127" s="23">
        <f t="shared" si="34"/>
        <v>2.9288888888888893</v>
      </c>
      <c r="P127" s="23">
        <f t="shared" si="30"/>
        <v>0.19001166666666666</v>
      </c>
      <c r="Q127" s="24">
        <f t="shared" si="37"/>
        <v>96.911885714285717</v>
      </c>
      <c r="R127" s="24">
        <f t="shared" si="38"/>
        <v>108.63831999999999</v>
      </c>
      <c r="S127" s="24">
        <f t="shared" si="39"/>
        <v>114.01398319327731</v>
      </c>
    </row>
    <row r="128" spans="1:19" s="26" customFormat="1" ht="14">
      <c r="A128" s="19">
        <f t="shared" si="35"/>
        <v>118</v>
      </c>
      <c r="B128" s="20" t="s">
        <v>63</v>
      </c>
      <c r="C128" s="20" t="s">
        <v>27</v>
      </c>
      <c r="D128" s="20">
        <v>6</v>
      </c>
      <c r="E128" s="21">
        <v>400</v>
      </c>
      <c r="F128" s="27">
        <f t="shared" si="28"/>
        <v>340</v>
      </c>
      <c r="G128" s="22">
        <f t="shared" si="27"/>
        <v>38.53564547206166</v>
      </c>
      <c r="H128" s="22">
        <f t="shared" si="31"/>
        <v>578.03468208092488</v>
      </c>
      <c r="I128" s="23">
        <f t="shared" si="29"/>
        <v>5.9314285714285724</v>
      </c>
      <c r="J128" s="23">
        <f t="shared" si="32"/>
        <v>4.1520000000000001</v>
      </c>
      <c r="K128" s="23">
        <v>2</v>
      </c>
      <c r="L128" s="23">
        <v>10</v>
      </c>
      <c r="M128" s="23">
        <v>8</v>
      </c>
      <c r="N128" s="23">
        <f t="shared" si="33"/>
        <v>6.666666666666667</v>
      </c>
      <c r="O128" s="23">
        <f t="shared" si="34"/>
        <v>0.44444444444444448</v>
      </c>
      <c r="P128" s="23">
        <f t="shared" si="30"/>
        <v>1.1533333333333333E-2</v>
      </c>
      <c r="Q128" s="24">
        <f t="shared" si="37"/>
        <v>334.06857142857143</v>
      </c>
      <c r="R128" s="24">
        <f t="shared" si="38"/>
        <v>335.84800000000001</v>
      </c>
      <c r="S128" s="24">
        <f t="shared" si="39"/>
        <v>393.02184873949579</v>
      </c>
    </row>
    <row r="129" spans="1:19" s="26" customFormat="1" ht="14">
      <c r="A129" s="19">
        <f t="shared" si="35"/>
        <v>119</v>
      </c>
      <c r="B129" s="20" t="str">
        <f>'[1]Ф10,11'!$L$4</f>
        <v>КТП-89</v>
      </c>
      <c r="C129" s="20" t="s">
        <v>27</v>
      </c>
      <c r="D129" s="20">
        <v>6</v>
      </c>
      <c r="E129" s="21">
        <v>160</v>
      </c>
      <c r="F129" s="27">
        <f t="shared" si="28"/>
        <v>136</v>
      </c>
      <c r="G129" s="22">
        <f t="shared" si="27"/>
        <v>15.414258188824665</v>
      </c>
      <c r="H129" s="22">
        <f t="shared" si="31"/>
        <v>231.21387283236996</v>
      </c>
      <c r="I129" s="23">
        <f t="shared" si="29"/>
        <v>0.20759999999999995</v>
      </c>
      <c r="J129" s="23">
        <f t="shared" si="32"/>
        <v>0.14531999999999998</v>
      </c>
      <c r="K129" s="23">
        <v>0.4</v>
      </c>
      <c r="L129" s="23">
        <v>0</v>
      </c>
      <c r="M129" s="23">
        <v>0.3</v>
      </c>
      <c r="N129" s="23">
        <f t="shared" si="33"/>
        <v>0.23333333333333331</v>
      </c>
      <c r="O129" s="23">
        <f t="shared" si="34"/>
        <v>1.5555555555555553E-2</v>
      </c>
      <c r="P129" s="23">
        <f t="shared" si="30"/>
        <v>1.0091666666666665E-3</v>
      </c>
      <c r="Q129" s="24">
        <f t="shared" si="37"/>
        <v>135.79239999999999</v>
      </c>
      <c r="R129" s="24">
        <f t="shared" si="38"/>
        <v>135.85468</v>
      </c>
      <c r="S129" s="24">
        <f t="shared" si="39"/>
        <v>159.75576470588234</v>
      </c>
    </row>
    <row r="130" spans="1:19" s="17" customFormat="1">
      <c r="A130" s="19">
        <f t="shared" si="35"/>
        <v>120</v>
      </c>
      <c r="B130" s="27" t="s">
        <v>64</v>
      </c>
      <c r="C130" s="20" t="s">
        <v>44</v>
      </c>
      <c r="D130" s="20">
        <v>6</v>
      </c>
      <c r="E130" s="21">
        <v>250</v>
      </c>
      <c r="F130" s="27">
        <f t="shared" si="28"/>
        <v>212.5</v>
      </c>
      <c r="G130" s="22">
        <f t="shared" si="27"/>
        <v>24.084778420038539</v>
      </c>
      <c r="H130" s="22">
        <f t="shared" si="31"/>
        <v>361.27167630057806</v>
      </c>
      <c r="I130" s="23">
        <f t="shared" si="29"/>
        <v>10.350342857142856</v>
      </c>
      <c r="J130" s="23">
        <f t="shared" si="32"/>
        <v>7.2452399999999999</v>
      </c>
      <c r="K130" s="23">
        <v>17</v>
      </c>
      <c r="L130" s="23">
        <v>9</v>
      </c>
      <c r="M130" s="23">
        <v>8.9</v>
      </c>
      <c r="N130" s="23">
        <f t="shared" si="33"/>
        <v>11.633333333333333</v>
      </c>
      <c r="O130" s="23">
        <f t="shared" si="34"/>
        <v>0.77555555555555555</v>
      </c>
      <c r="P130" s="23">
        <f t="shared" si="30"/>
        <v>3.220106666666666E-2</v>
      </c>
      <c r="Q130" s="24">
        <f t="shared" si="37"/>
        <v>202.14965714285714</v>
      </c>
      <c r="R130" s="24">
        <f t="shared" si="38"/>
        <v>205.25476</v>
      </c>
      <c r="S130" s="24">
        <f t="shared" si="39"/>
        <v>237.82312605042017</v>
      </c>
    </row>
    <row r="131" spans="1:19" s="17" customFormat="1">
      <c r="A131" s="19">
        <f t="shared" si="35"/>
        <v>121</v>
      </c>
      <c r="B131" s="27" t="s">
        <v>65</v>
      </c>
      <c r="C131" s="20" t="s">
        <v>27</v>
      </c>
      <c r="D131" s="20">
        <v>6</v>
      </c>
      <c r="E131" s="21">
        <v>200</v>
      </c>
      <c r="F131" s="27">
        <f t="shared" si="28"/>
        <v>170</v>
      </c>
      <c r="G131" s="22">
        <f t="shared" si="27"/>
        <v>19.26782273603083</v>
      </c>
      <c r="H131" s="22">
        <f t="shared" si="31"/>
        <v>289.01734104046244</v>
      </c>
      <c r="I131" s="23">
        <f t="shared" si="29"/>
        <v>0</v>
      </c>
      <c r="J131" s="23">
        <f t="shared" si="32"/>
        <v>0</v>
      </c>
      <c r="K131" s="23">
        <v>0</v>
      </c>
      <c r="L131" s="23">
        <v>0</v>
      </c>
      <c r="M131" s="23">
        <v>0</v>
      </c>
      <c r="N131" s="23">
        <f t="shared" si="33"/>
        <v>0</v>
      </c>
      <c r="O131" s="23">
        <f t="shared" si="34"/>
        <v>0</v>
      </c>
      <c r="P131" s="23">
        <f t="shared" si="30"/>
        <v>0</v>
      </c>
      <c r="Q131" s="24">
        <f t="shared" si="37"/>
        <v>170</v>
      </c>
      <c r="R131" s="24">
        <f t="shared" si="38"/>
        <v>170</v>
      </c>
      <c r="S131" s="24">
        <f t="shared" si="39"/>
        <v>200</v>
      </c>
    </row>
    <row r="132" spans="1:19" s="17" customFormat="1">
      <c r="A132" s="44">
        <f t="shared" si="35"/>
        <v>122</v>
      </c>
      <c r="B132" s="46" t="s">
        <v>66</v>
      </c>
      <c r="C132" s="20" t="s">
        <v>37</v>
      </c>
      <c r="D132" s="20">
        <v>6</v>
      </c>
      <c r="E132" s="21">
        <v>400</v>
      </c>
      <c r="F132" s="27">
        <f t="shared" si="28"/>
        <v>340</v>
      </c>
      <c r="G132" s="22">
        <f t="shared" si="27"/>
        <v>38.53564547206166</v>
      </c>
      <c r="H132" s="22">
        <f t="shared" si="31"/>
        <v>578.03468208092488</v>
      </c>
      <c r="I132" s="23">
        <f t="shared" si="29"/>
        <v>65.245714285714271</v>
      </c>
      <c r="J132" s="23">
        <f t="shared" si="32"/>
        <v>45.671999999999997</v>
      </c>
      <c r="K132" s="23">
        <v>94</v>
      </c>
      <c r="L132" s="23">
        <v>68</v>
      </c>
      <c r="M132" s="23">
        <v>58</v>
      </c>
      <c r="N132" s="23">
        <f t="shared" si="33"/>
        <v>73.333333333333329</v>
      </c>
      <c r="O132" s="23">
        <f t="shared" si="34"/>
        <v>4.8888888888888884</v>
      </c>
      <c r="P132" s="23">
        <f t="shared" si="30"/>
        <v>0.12686666666666666</v>
      </c>
      <c r="Q132" s="48">
        <f>F133-(I132+I133)</f>
        <v>151.97371428571432</v>
      </c>
      <c r="R132" s="48">
        <f>F133-(J132+J133)</f>
        <v>208.38159999999999</v>
      </c>
      <c r="S132" s="48">
        <f t="shared" si="39"/>
        <v>178.79260504201685</v>
      </c>
    </row>
    <row r="133" spans="1:19" s="17" customFormat="1">
      <c r="A133" s="45"/>
      <c r="B133" s="47"/>
      <c r="C133" s="20" t="s">
        <v>38</v>
      </c>
      <c r="D133" s="20">
        <v>6</v>
      </c>
      <c r="E133" s="21">
        <v>400</v>
      </c>
      <c r="F133" s="27">
        <f t="shared" si="28"/>
        <v>340</v>
      </c>
      <c r="G133" s="22">
        <f t="shared" si="27"/>
        <v>38.53564547206166</v>
      </c>
      <c r="H133" s="22">
        <f t="shared" si="31"/>
        <v>578.03468208092488</v>
      </c>
      <c r="I133" s="23">
        <f t="shared" si="29"/>
        <v>122.78057142857141</v>
      </c>
      <c r="J133" s="23">
        <f t="shared" si="32"/>
        <v>85.946399999999997</v>
      </c>
      <c r="K133" s="23">
        <v>142</v>
      </c>
      <c r="L133" s="23">
        <v>131</v>
      </c>
      <c r="M133" s="23">
        <v>141</v>
      </c>
      <c r="N133" s="23">
        <f t="shared" si="33"/>
        <v>138</v>
      </c>
      <c r="O133" s="23">
        <f t="shared" si="34"/>
        <v>9.1999999999999993</v>
      </c>
      <c r="P133" s="23">
        <f t="shared" si="30"/>
        <v>0.23873999999999995</v>
      </c>
      <c r="Q133" s="49"/>
      <c r="R133" s="49"/>
      <c r="S133" s="49"/>
    </row>
    <row r="134" spans="1:19" s="17" customFormat="1">
      <c r="A134" s="50" t="s">
        <v>67</v>
      </c>
      <c r="B134" s="50"/>
      <c r="C134" s="50"/>
      <c r="D134" s="50"/>
      <c r="E134" s="50"/>
      <c r="F134" s="50"/>
      <c r="G134" s="35"/>
      <c r="H134" s="35"/>
      <c r="I134" s="35" t="s">
        <v>68</v>
      </c>
      <c r="J134" s="36"/>
      <c r="K134" s="36"/>
      <c r="L134" s="36"/>
      <c r="M134" s="36"/>
      <c r="N134" s="36"/>
      <c r="O134" s="36"/>
      <c r="P134" s="36"/>
      <c r="Q134" s="37"/>
      <c r="R134" s="37"/>
      <c r="S134" s="37"/>
    </row>
    <row r="135" spans="1:19">
      <c r="A135" s="38"/>
      <c r="B135" s="39"/>
      <c r="C135" s="17"/>
      <c r="D135" s="17"/>
      <c r="E135" s="17"/>
    </row>
    <row r="148" spans="1:35" s="41" customFormat="1">
      <c r="A148" s="43"/>
      <c r="B148" s="42"/>
      <c r="C148"/>
      <c r="D148"/>
      <c r="E148"/>
      <c r="Q148" s="42"/>
      <c r="R148" s="42"/>
      <c r="S148" s="42"/>
      <c r="T148"/>
      <c r="U148"/>
      <c r="V148"/>
      <c r="W148"/>
      <c r="X148"/>
      <c r="Y148"/>
      <c r="Z148"/>
      <c r="AA148"/>
      <c r="AB148"/>
      <c r="AC148"/>
      <c r="AD148"/>
      <c r="AE148"/>
      <c r="AF148"/>
      <c r="AG148"/>
      <c r="AH148"/>
      <c r="AI148"/>
    </row>
    <row r="149" spans="1:35" s="41" customFormat="1">
      <c r="A149" s="43"/>
      <c r="B149" s="42"/>
      <c r="C149"/>
      <c r="D149"/>
      <c r="E149"/>
      <c r="Q149" s="42"/>
      <c r="R149" s="42"/>
      <c r="S149" s="42"/>
      <c r="T149"/>
      <c r="U149"/>
      <c r="V149"/>
      <c r="W149"/>
      <c r="X149"/>
      <c r="Y149"/>
      <c r="Z149"/>
      <c r="AA149"/>
      <c r="AB149"/>
      <c r="AC149"/>
      <c r="AD149"/>
      <c r="AE149"/>
      <c r="AF149"/>
      <c r="AG149"/>
      <c r="AH149"/>
      <c r="AI149"/>
    </row>
    <row r="150" spans="1:35" s="41" customFormat="1">
      <c r="A150" s="43"/>
      <c r="B150" s="42"/>
      <c r="C150"/>
      <c r="D150"/>
      <c r="E150"/>
      <c r="Q150" s="42"/>
      <c r="R150" s="42"/>
      <c r="S150" s="42"/>
      <c r="T150"/>
      <c r="U150"/>
      <c r="V150"/>
      <c r="W150"/>
      <c r="X150"/>
      <c r="Y150"/>
      <c r="Z150"/>
      <c r="AA150"/>
      <c r="AB150"/>
      <c r="AC150"/>
      <c r="AD150"/>
      <c r="AE150"/>
      <c r="AF150"/>
      <c r="AG150"/>
      <c r="AH150"/>
      <c r="AI150"/>
    </row>
    <row r="151" spans="1:35" s="41" customFormat="1">
      <c r="A151" s="43"/>
      <c r="B151" s="42"/>
      <c r="C151"/>
      <c r="D151"/>
      <c r="E151"/>
      <c r="Q151" s="42"/>
      <c r="R151" s="42"/>
      <c r="S151" s="42"/>
      <c r="T151"/>
      <c r="U151"/>
      <c r="V151"/>
      <c r="W151"/>
      <c r="X151"/>
      <c r="Y151"/>
      <c r="Z151"/>
      <c r="AA151"/>
      <c r="AB151"/>
      <c r="AC151"/>
      <c r="AD151"/>
      <c r="AE151"/>
      <c r="AF151"/>
      <c r="AG151"/>
      <c r="AH151"/>
      <c r="AI151"/>
    </row>
    <row r="152" spans="1:35" s="41" customFormat="1">
      <c r="A152" s="43"/>
      <c r="B152" s="42"/>
      <c r="C152"/>
      <c r="D152"/>
      <c r="E152"/>
      <c r="Q152" s="42"/>
      <c r="R152" s="42"/>
      <c r="S152" s="42"/>
      <c r="T152"/>
      <c r="U152"/>
      <c r="V152"/>
      <c r="W152"/>
      <c r="X152"/>
      <c r="Y152"/>
      <c r="Z152"/>
      <c r="AA152"/>
      <c r="AB152"/>
      <c r="AC152"/>
      <c r="AD152"/>
      <c r="AE152"/>
      <c r="AF152"/>
      <c r="AG152"/>
      <c r="AH152"/>
      <c r="AI152"/>
    </row>
    <row r="153" spans="1:35" s="41" customFormat="1">
      <c r="A153" s="43"/>
      <c r="B153" s="42"/>
      <c r="C153"/>
      <c r="D153"/>
      <c r="E153"/>
      <c r="Q153" s="42"/>
      <c r="R153" s="42"/>
      <c r="S153" s="42"/>
      <c r="T153"/>
      <c r="U153"/>
      <c r="V153"/>
      <c r="W153"/>
      <c r="X153"/>
      <c r="Y153"/>
      <c r="Z153"/>
      <c r="AA153"/>
      <c r="AB153"/>
      <c r="AC153"/>
      <c r="AD153"/>
      <c r="AE153"/>
      <c r="AF153"/>
      <c r="AG153"/>
      <c r="AH153"/>
      <c r="AI153"/>
    </row>
    <row r="154" spans="1:35" s="41" customFormat="1">
      <c r="A154" s="43"/>
      <c r="B154" s="42"/>
      <c r="C154"/>
      <c r="D154"/>
      <c r="E154"/>
      <c r="Q154" s="42"/>
      <c r="R154" s="42"/>
      <c r="S154" s="42"/>
      <c r="T154"/>
      <c r="U154"/>
      <c r="V154"/>
      <c r="W154"/>
      <c r="X154"/>
      <c r="Y154"/>
      <c r="Z154"/>
      <c r="AA154"/>
      <c r="AB154"/>
      <c r="AC154"/>
      <c r="AD154"/>
      <c r="AE154"/>
      <c r="AF154"/>
      <c r="AG154"/>
      <c r="AH154"/>
      <c r="AI154"/>
    </row>
    <row r="155" spans="1:35" s="41" customFormat="1">
      <c r="A155" s="43"/>
      <c r="B155" s="42"/>
      <c r="C155"/>
      <c r="D155"/>
      <c r="E155"/>
      <c r="Q155" s="42"/>
      <c r="R155" s="42"/>
      <c r="S155" s="42"/>
      <c r="T155"/>
      <c r="U155"/>
      <c r="V155"/>
      <c r="W155"/>
      <c r="X155"/>
      <c r="Y155"/>
      <c r="Z155"/>
      <c r="AA155"/>
      <c r="AB155"/>
      <c r="AC155"/>
      <c r="AD155"/>
      <c r="AE155"/>
      <c r="AF155"/>
      <c r="AG155"/>
      <c r="AH155"/>
      <c r="AI155"/>
    </row>
    <row r="156" spans="1:35" s="41" customFormat="1">
      <c r="A156" s="43"/>
      <c r="B156" s="42"/>
      <c r="C156"/>
      <c r="D156"/>
      <c r="E156"/>
      <c r="Q156" s="42"/>
      <c r="R156" s="42"/>
      <c r="S156" s="42"/>
      <c r="T156"/>
      <c r="U156"/>
      <c r="V156"/>
      <c r="W156"/>
      <c r="X156"/>
      <c r="Y156"/>
      <c r="Z156"/>
      <c r="AA156"/>
      <c r="AB156"/>
      <c r="AC156"/>
      <c r="AD156"/>
      <c r="AE156"/>
      <c r="AF156"/>
      <c r="AG156"/>
      <c r="AH156"/>
      <c r="AI156"/>
    </row>
    <row r="157" spans="1:35" s="41" customFormat="1">
      <c r="A157" s="43"/>
      <c r="B157" s="42"/>
      <c r="C157"/>
      <c r="D157"/>
      <c r="E157"/>
      <c r="Q157" s="42"/>
      <c r="R157" s="42"/>
      <c r="S157" s="42"/>
      <c r="T157"/>
      <c r="U157"/>
      <c r="V157"/>
      <c r="W157"/>
      <c r="X157"/>
      <c r="Y157"/>
      <c r="Z157"/>
      <c r="AA157"/>
      <c r="AB157"/>
      <c r="AC157"/>
      <c r="AD157"/>
      <c r="AE157"/>
      <c r="AF157"/>
      <c r="AG157"/>
      <c r="AH157"/>
      <c r="AI157"/>
    </row>
    <row r="158" spans="1:35" s="41" customFormat="1">
      <c r="A158" s="43"/>
      <c r="B158" s="42"/>
      <c r="C158"/>
      <c r="D158"/>
      <c r="E158"/>
      <c r="Q158" s="42"/>
      <c r="R158" s="42"/>
      <c r="S158" s="42"/>
      <c r="T158"/>
      <c r="U158"/>
      <c r="V158"/>
      <c r="W158"/>
      <c r="X158"/>
      <c r="Y158"/>
      <c r="Z158"/>
      <c r="AA158"/>
      <c r="AB158"/>
      <c r="AC158"/>
      <c r="AD158"/>
      <c r="AE158"/>
      <c r="AF158"/>
      <c r="AG158"/>
      <c r="AH158"/>
      <c r="AI158"/>
    </row>
    <row r="159" spans="1:35" s="41" customFormat="1">
      <c r="A159" s="43"/>
      <c r="B159" s="42"/>
      <c r="C159"/>
      <c r="D159"/>
      <c r="E159"/>
      <c r="Q159" s="42"/>
      <c r="R159" s="42"/>
      <c r="S159" s="42"/>
      <c r="T159"/>
      <c r="U159"/>
      <c r="V159"/>
      <c r="W159"/>
      <c r="X159"/>
      <c r="Y159"/>
      <c r="Z159"/>
      <c r="AA159"/>
      <c r="AB159"/>
      <c r="AC159"/>
      <c r="AD159"/>
      <c r="AE159"/>
      <c r="AF159"/>
      <c r="AG159"/>
      <c r="AH159"/>
      <c r="AI159"/>
    </row>
    <row r="160" spans="1:35" s="41" customFormat="1">
      <c r="A160" s="43"/>
      <c r="B160" s="42"/>
      <c r="C160"/>
      <c r="D160"/>
      <c r="E160"/>
      <c r="Q160" s="42"/>
      <c r="R160" s="42"/>
      <c r="S160" s="42"/>
      <c r="T160"/>
      <c r="U160"/>
      <c r="V160"/>
      <c r="W160"/>
      <c r="X160"/>
      <c r="Y160"/>
      <c r="Z160"/>
      <c r="AA160"/>
      <c r="AB160"/>
      <c r="AC160"/>
      <c r="AD160"/>
      <c r="AE160"/>
      <c r="AF160"/>
      <c r="AG160"/>
      <c r="AH160"/>
      <c r="AI160"/>
    </row>
    <row r="161" spans="1:35" s="41" customFormat="1">
      <c r="A161" s="43"/>
      <c r="B161" s="42"/>
      <c r="C161"/>
      <c r="D161"/>
      <c r="E161"/>
      <c r="Q161" s="42"/>
      <c r="R161" s="42"/>
      <c r="S161" s="42"/>
      <c r="T161"/>
      <c r="U161"/>
      <c r="V161"/>
      <c r="W161"/>
      <c r="X161"/>
      <c r="Y161"/>
      <c r="Z161"/>
      <c r="AA161"/>
      <c r="AB161"/>
      <c r="AC161"/>
      <c r="AD161"/>
      <c r="AE161"/>
      <c r="AF161"/>
      <c r="AG161"/>
      <c r="AH161"/>
      <c r="AI161"/>
    </row>
    <row r="162" spans="1:35" s="41" customFormat="1">
      <c r="A162" s="43"/>
      <c r="B162" s="42"/>
      <c r="C162"/>
      <c r="D162"/>
      <c r="E162"/>
      <c r="Q162" s="42"/>
      <c r="R162" s="42"/>
      <c r="S162" s="42"/>
      <c r="T162"/>
      <c r="U162"/>
      <c r="V162"/>
      <c r="W162"/>
      <c r="X162"/>
      <c r="Y162"/>
      <c r="Z162"/>
      <c r="AA162"/>
      <c r="AB162"/>
      <c r="AC162"/>
      <c r="AD162"/>
      <c r="AE162"/>
      <c r="AF162"/>
      <c r="AG162"/>
      <c r="AH162"/>
      <c r="AI162"/>
    </row>
    <row r="163" spans="1:35" s="41" customFormat="1">
      <c r="A163" s="43"/>
      <c r="B163" s="42"/>
      <c r="C163"/>
      <c r="D163"/>
      <c r="E163"/>
      <c r="Q163" s="42"/>
      <c r="R163" s="42"/>
      <c r="S163" s="42"/>
      <c r="T163"/>
      <c r="U163"/>
      <c r="V163"/>
      <c r="W163"/>
      <c r="X163"/>
      <c r="Y163"/>
      <c r="Z163"/>
      <c r="AA163"/>
      <c r="AB163"/>
      <c r="AC163"/>
      <c r="AD163"/>
      <c r="AE163"/>
      <c r="AF163"/>
      <c r="AG163"/>
      <c r="AH163"/>
      <c r="AI163"/>
    </row>
    <row r="164" spans="1:35" s="41" customFormat="1">
      <c r="A164" s="43"/>
      <c r="B164" s="42"/>
      <c r="C164"/>
      <c r="D164"/>
      <c r="E164"/>
      <c r="Q164" s="42"/>
      <c r="R164" s="42"/>
      <c r="S164" s="42"/>
      <c r="T164"/>
      <c r="U164"/>
      <c r="V164"/>
      <c r="W164"/>
      <c r="X164"/>
      <c r="Y164"/>
      <c r="Z164"/>
      <c r="AA164"/>
      <c r="AB164"/>
      <c r="AC164"/>
      <c r="AD164"/>
      <c r="AE164"/>
      <c r="AF164"/>
      <c r="AG164"/>
      <c r="AH164"/>
      <c r="AI164"/>
    </row>
    <row r="165" spans="1:35" s="41" customFormat="1">
      <c r="A165" s="43"/>
      <c r="B165" s="42"/>
      <c r="C165"/>
      <c r="D165"/>
      <c r="E165"/>
      <c r="Q165" s="42"/>
      <c r="R165" s="42"/>
      <c r="S165" s="42"/>
      <c r="T165"/>
      <c r="U165"/>
      <c r="V165"/>
      <c r="W165"/>
      <c r="X165"/>
      <c r="Y165"/>
      <c r="Z165"/>
      <c r="AA165"/>
      <c r="AB165"/>
      <c r="AC165"/>
      <c r="AD165"/>
      <c r="AE165"/>
      <c r="AF165"/>
      <c r="AG165"/>
      <c r="AH165"/>
      <c r="AI165"/>
    </row>
    <row r="166" spans="1:35" s="41" customFormat="1">
      <c r="A166" s="43"/>
      <c r="B166" s="42"/>
      <c r="C166"/>
      <c r="D166"/>
      <c r="E166"/>
      <c r="Q166" s="42"/>
      <c r="R166" s="42"/>
      <c r="S166" s="42"/>
      <c r="T166"/>
      <c r="U166"/>
      <c r="V166"/>
      <c r="W166"/>
      <c r="X166"/>
      <c r="Y166"/>
      <c r="Z166"/>
      <c r="AA166"/>
      <c r="AB166"/>
      <c r="AC166"/>
      <c r="AD166"/>
      <c r="AE166"/>
      <c r="AF166"/>
      <c r="AG166"/>
      <c r="AH166"/>
      <c r="AI166"/>
    </row>
    <row r="167" spans="1:35" s="41" customFormat="1">
      <c r="A167" s="43"/>
      <c r="B167" s="42"/>
      <c r="C167"/>
      <c r="D167"/>
      <c r="E167"/>
      <c r="Q167" s="42"/>
      <c r="R167" s="42"/>
      <c r="S167" s="42"/>
      <c r="T167"/>
      <c r="U167"/>
      <c r="V167"/>
      <c r="W167"/>
      <c r="X167"/>
      <c r="Y167"/>
      <c r="Z167"/>
      <c r="AA167"/>
      <c r="AB167"/>
      <c r="AC167"/>
      <c r="AD167"/>
      <c r="AE167"/>
      <c r="AF167"/>
      <c r="AG167"/>
      <c r="AH167"/>
      <c r="AI167"/>
    </row>
    <row r="168" spans="1:35" s="41" customFormat="1">
      <c r="A168" s="43"/>
      <c r="B168" s="42"/>
      <c r="C168"/>
      <c r="D168"/>
      <c r="E168"/>
      <c r="Q168" s="42"/>
      <c r="R168" s="42"/>
      <c r="S168" s="42"/>
      <c r="T168"/>
      <c r="U168"/>
      <c r="V168"/>
      <c r="W168"/>
      <c r="X168"/>
      <c r="Y168"/>
      <c r="Z168"/>
      <c r="AA168"/>
      <c r="AB168"/>
      <c r="AC168"/>
      <c r="AD168"/>
      <c r="AE168"/>
      <c r="AF168"/>
      <c r="AG168"/>
      <c r="AH168"/>
      <c r="AI168"/>
    </row>
    <row r="169" spans="1:35" s="41" customFormat="1">
      <c r="A169" s="43"/>
      <c r="B169" s="42"/>
      <c r="C169"/>
      <c r="D169"/>
      <c r="E169"/>
      <c r="Q169" s="42"/>
      <c r="R169" s="42"/>
      <c r="S169" s="42"/>
      <c r="T169"/>
      <c r="U169"/>
      <c r="V169"/>
      <c r="W169"/>
      <c r="X169"/>
      <c r="Y169"/>
      <c r="Z169"/>
      <c r="AA169"/>
      <c r="AB169"/>
      <c r="AC169"/>
      <c r="AD169"/>
      <c r="AE169"/>
      <c r="AF169"/>
      <c r="AG169"/>
      <c r="AH169"/>
      <c r="AI169"/>
    </row>
    <row r="170" spans="1:35" s="41" customFormat="1">
      <c r="A170" s="43"/>
      <c r="B170" s="42"/>
      <c r="C170"/>
      <c r="D170"/>
      <c r="E170"/>
      <c r="Q170" s="42"/>
      <c r="R170" s="42"/>
      <c r="S170" s="42"/>
      <c r="T170"/>
      <c r="U170"/>
      <c r="V170"/>
      <c r="W170"/>
      <c r="X170"/>
      <c r="Y170"/>
      <c r="Z170"/>
      <c r="AA170"/>
      <c r="AB170"/>
      <c r="AC170"/>
      <c r="AD170"/>
      <c r="AE170"/>
      <c r="AF170"/>
      <c r="AG170"/>
      <c r="AH170"/>
      <c r="AI170"/>
    </row>
    <row r="171" spans="1:35" s="41" customFormat="1">
      <c r="A171" s="43"/>
      <c r="B171" s="42"/>
      <c r="C171"/>
      <c r="D171"/>
      <c r="E171"/>
      <c r="Q171" s="42"/>
      <c r="R171" s="42"/>
      <c r="S171" s="42"/>
      <c r="T171"/>
      <c r="U171"/>
      <c r="V171"/>
      <c r="W171"/>
      <c r="X171"/>
      <c r="Y171"/>
      <c r="Z171"/>
      <c r="AA171"/>
      <c r="AB171"/>
      <c r="AC171"/>
      <c r="AD171"/>
      <c r="AE171"/>
      <c r="AF171"/>
      <c r="AG171"/>
      <c r="AH171"/>
      <c r="AI171"/>
    </row>
    <row r="172" spans="1:35" s="41" customFormat="1">
      <c r="A172" s="43"/>
      <c r="B172" s="42"/>
      <c r="C172"/>
      <c r="D172"/>
      <c r="E172"/>
      <c r="Q172" s="42"/>
      <c r="R172" s="42"/>
      <c r="S172" s="42"/>
      <c r="T172"/>
      <c r="U172"/>
      <c r="V172"/>
      <c r="W172"/>
      <c r="X172"/>
      <c r="Y172"/>
      <c r="Z172"/>
      <c r="AA172"/>
      <c r="AB172"/>
      <c r="AC172"/>
      <c r="AD172"/>
      <c r="AE172"/>
      <c r="AF172"/>
      <c r="AG172"/>
      <c r="AH172"/>
      <c r="AI172"/>
    </row>
    <row r="173" spans="1:35" s="41" customFormat="1">
      <c r="A173" s="43"/>
      <c r="B173" s="42"/>
      <c r="C173"/>
      <c r="D173"/>
      <c r="E173"/>
      <c r="Q173" s="42"/>
      <c r="R173" s="42"/>
      <c r="S173" s="42"/>
      <c r="T173"/>
      <c r="U173"/>
      <c r="V173"/>
      <c r="W173"/>
      <c r="X173"/>
      <c r="Y173"/>
      <c r="Z173"/>
      <c r="AA173"/>
      <c r="AB173"/>
      <c r="AC173"/>
      <c r="AD173"/>
      <c r="AE173"/>
      <c r="AF173"/>
      <c r="AG173"/>
      <c r="AH173"/>
      <c r="AI173"/>
    </row>
    <row r="174" spans="1:35" s="41" customFormat="1">
      <c r="A174" s="43"/>
      <c r="B174" s="42"/>
      <c r="C174"/>
      <c r="D174"/>
      <c r="E174"/>
      <c r="Q174" s="42"/>
      <c r="R174" s="42"/>
      <c r="S174" s="42"/>
      <c r="T174"/>
      <c r="U174"/>
      <c r="V174"/>
      <c r="W174"/>
      <c r="X174"/>
      <c r="Y174"/>
      <c r="Z174"/>
      <c r="AA174"/>
      <c r="AB174"/>
      <c r="AC174"/>
      <c r="AD174"/>
      <c r="AE174"/>
      <c r="AF174"/>
      <c r="AG174"/>
      <c r="AH174"/>
      <c r="AI174"/>
    </row>
    <row r="175" spans="1:35" s="41" customFormat="1">
      <c r="A175" s="43"/>
      <c r="B175" s="42"/>
      <c r="C175"/>
      <c r="D175"/>
      <c r="E175"/>
      <c r="Q175" s="42"/>
      <c r="R175" s="42"/>
      <c r="S175" s="42"/>
      <c r="T175"/>
      <c r="U175"/>
      <c r="V175"/>
      <c r="W175"/>
      <c r="X175"/>
      <c r="Y175"/>
      <c r="Z175"/>
      <c r="AA175"/>
      <c r="AB175"/>
      <c r="AC175"/>
      <c r="AD175"/>
      <c r="AE175"/>
      <c r="AF175"/>
      <c r="AG175"/>
      <c r="AH175"/>
      <c r="AI175"/>
    </row>
    <row r="176" spans="1:35" s="41" customFormat="1">
      <c r="A176" s="43"/>
      <c r="B176" s="42"/>
      <c r="C176"/>
      <c r="D176"/>
      <c r="E176"/>
      <c r="Q176" s="42"/>
      <c r="R176" s="42"/>
      <c r="S176" s="42"/>
      <c r="T176"/>
      <c r="U176"/>
      <c r="V176"/>
      <c r="W176"/>
      <c r="X176"/>
      <c r="Y176"/>
      <c r="Z176"/>
      <c r="AA176"/>
      <c r="AB176"/>
      <c r="AC176"/>
      <c r="AD176"/>
      <c r="AE176"/>
      <c r="AF176"/>
      <c r="AG176"/>
      <c r="AH176"/>
      <c r="AI176"/>
    </row>
    <row r="177" spans="1:35" s="41" customFormat="1">
      <c r="A177" s="43"/>
      <c r="B177" s="42"/>
      <c r="C177"/>
      <c r="D177"/>
      <c r="E177"/>
      <c r="Q177" s="42"/>
      <c r="R177" s="42"/>
      <c r="S177" s="42"/>
      <c r="T177"/>
      <c r="U177"/>
      <c r="V177"/>
      <c r="W177"/>
      <c r="X177"/>
      <c r="Y177"/>
      <c r="Z177"/>
      <c r="AA177"/>
      <c r="AB177"/>
      <c r="AC177"/>
      <c r="AD177"/>
      <c r="AE177"/>
      <c r="AF177"/>
      <c r="AG177"/>
      <c r="AH177"/>
      <c r="AI177"/>
    </row>
    <row r="178" spans="1:35" s="41" customFormat="1">
      <c r="A178" s="43"/>
      <c r="B178" s="42"/>
      <c r="C178"/>
      <c r="D178"/>
      <c r="E178"/>
      <c r="Q178" s="42"/>
      <c r="R178" s="42"/>
      <c r="S178" s="42"/>
      <c r="T178"/>
      <c r="U178"/>
      <c r="V178"/>
      <c r="W178"/>
      <c r="X178"/>
      <c r="Y178"/>
      <c r="Z178"/>
      <c r="AA178"/>
      <c r="AB178"/>
      <c r="AC178"/>
      <c r="AD178"/>
      <c r="AE178"/>
      <c r="AF178"/>
      <c r="AG178"/>
      <c r="AH178"/>
      <c r="AI178"/>
    </row>
    <row r="179" spans="1:35" s="41" customFormat="1">
      <c r="A179" s="43"/>
      <c r="B179" s="42"/>
      <c r="C179"/>
      <c r="D179"/>
      <c r="E179"/>
      <c r="Q179" s="42"/>
      <c r="R179" s="42"/>
      <c r="S179" s="42"/>
      <c r="T179"/>
      <c r="U179"/>
      <c r="V179"/>
      <c r="W179"/>
      <c r="X179"/>
      <c r="Y179"/>
      <c r="Z179"/>
      <c r="AA179"/>
      <c r="AB179"/>
      <c r="AC179"/>
      <c r="AD179"/>
      <c r="AE179"/>
      <c r="AF179"/>
      <c r="AG179"/>
      <c r="AH179"/>
      <c r="AI179"/>
    </row>
    <row r="180" spans="1:35" s="41" customFormat="1">
      <c r="A180" s="43"/>
      <c r="B180" s="42"/>
      <c r="C180"/>
      <c r="D180"/>
      <c r="E180"/>
      <c r="Q180" s="42"/>
      <c r="R180" s="42"/>
      <c r="S180" s="42"/>
      <c r="T180"/>
      <c r="U180"/>
      <c r="V180"/>
      <c r="W180"/>
      <c r="X180"/>
      <c r="Y180"/>
      <c r="Z180"/>
      <c r="AA180"/>
      <c r="AB180"/>
      <c r="AC180"/>
      <c r="AD180"/>
      <c r="AE180"/>
      <c r="AF180"/>
      <c r="AG180"/>
      <c r="AH180"/>
      <c r="AI180"/>
    </row>
    <row r="181" spans="1:35" s="41" customFormat="1">
      <c r="A181" s="43"/>
      <c r="B181" s="42"/>
      <c r="C181"/>
      <c r="D181"/>
      <c r="E181"/>
      <c r="Q181" s="42"/>
      <c r="R181" s="42"/>
      <c r="S181" s="42"/>
      <c r="T181"/>
      <c r="U181"/>
      <c r="V181"/>
      <c r="W181"/>
      <c r="X181"/>
      <c r="Y181"/>
      <c r="Z181"/>
      <c r="AA181"/>
      <c r="AB181"/>
      <c r="AC181"/>
      <c r="AD181"/>
      <c r="AE181"/>
      <c r="AF181"/>
      <c r="AG181"/>
      <c r="AH181"/>
      <c r="AI181"/>
    </row>
    <row r="182" spans="1:35" s="41" customFormat="1">
      <c r="A182" s="43"/>
      <c r="B182" s="42"/>
      <c r="C182"/>
      <c r="D182"/>
      <c r="E182"/>
      <c r="Q182" s="42"/>
      <c r="R182" s="42"/>
      <c r="S182" s="42"/>
      <c r="T182"/>
      <c r="U182"/>
      <c r="V182"/>
      <c r="W182"/>
      <c r="X182"/>
      <c r="Y182"/>
      <c r="Z182"/>
      <c r="AA182"/>
      <c r="AB182"/>
      <c r="AC182"/>
      <c r="AD182"/>
      <c r="AE182"/>
      <c r="AF182"/>
      <c r="AG182"/>
      <c r="AH182"/>
      <c r="AI182"/>
    </row>
    <row r="183" spans="1:35" s="41" customFormat="1">
      <c r="A183" s="43"/>
      <c r="B183" s="42"/>
      <c r="C183"/>
      <c r="D183"/>
      <c r="E183"/>
      <c r="Q183" s="42"/>
      <c r="R183" s="42"/>
      <c r="S183" s="42"/>
      <c r="T183"/>
      <c r="U183"/>
      <c r="V183"/>
      <c r="W183"/>
      <c r="X183"/>
      <c r="Y183"/>
      <c r="Z183"/>
      <c r="AA183"/>
      <c r="AB183"/>
      <c r="AC183"/>
      <c r="AD183"/>
      <c r="AE183"/>
      <c r="AF183"/>
      <c r="AG183"/>
      <c r="AH183"/>
      <c r="AI183"/>
    </row>
    <row r="184" spans="1:35" s="41" customFormat="1">
      <c r="A184" s="43"/>
      <c r="B184" s="42"/>
      <c r="C184"/>
      <c r="D184"/>
      <c r="E184"/>
      <c r="Q184" s="42"/>
      <c r="R184" s="42"/>
      <c r="S184" s="42"/>
      <c r="T184"/>
      <c r="U184"/>
      <c r="V184"/>
      <c r="W184"/>
      <c r="X184"/>
      <c r="Y184"/>
      <c r="Z184"/>
      <c r="AA184"/>
      <c r="AB184"/>
      <c r="AC184"/>
      <c r="AD184"/>
      <c r="AE184"/>
      <c r="AF184"/>
      <c r="AG184"/>
      <c r="AH184"/>
      <c r="AI184"/>
    </row>
    <row r="185" spans="1:35" s="41" customFormat="1">
      <c r="A185" s="43"/>
      <c r="B185" s="42"/>
      <c r="C185"/>
      <c r="D185"/>
      <c r="E185"/>
      <c r="Q185" s="42"/>
      <c r="R185" s="42"/>
      <c r="S185" s="42"/>
      <c r="T185"/>
      <c r="U185"/>
      <c r="V185"/>
      <c r="W185"/>
      <c r="X185"/>
      <c r="Y185"/>
      <c r="Z185"/>
      <c r="AA185"/>
      <c r="AB185"/>
      <c r="AC185"/>
      <c r="AD185"/>
      <c r="AE185"/>
      <c r="AF185"/>
      <c r="AG185"/>
      <c r="AH185"/>
      <c r="AI185"/>
    </row>
    <row r="186" spans="1:35" s="41" customFormat="1">
      <c r="A186" s="43"/>
      <c r="B186" s="42"/>
      <c r="C186"/>
      <c r="D186"/>
      <c r="E186"/>
      <c r="Q186" s="42"/>
      <c r="R186" s="42"/>
      <c r="S186" s="42"/>
      <c r="T186"/>
      <c r="U186"/>
      <c r="V186"/>
      <c r="W186"/>
      <c r="X186"/>
      <c r="Y186"/>
      <c r="Z186"/>
      <c r="AA186"/>
      <c r="AB186"/>
      <c r="AC186"/>
      <c r="AD186"/>
      <c r="AE186"/>
      <c r="AF186"/>
      <c r="AG186"/>
      <c r="AH186"/>
      <c r="AI186"/>
    </row>
    <row r="187" spans="1:35" s="41" customFormat="1">
      <c r="A187" s="43"/>
      <c r="B187" s="42"/>
      <c r="C187"/>
      <c r="D187"/>
      <c r="E187"/>
      <c r="Q187" s="42"/>
      <c r="R187" s="42"/>
      <c r="S187" s="42"/>
      <c r="T187"/>
      <c r="U187"/>
      <c r="V187"/>
      <c r="W187"/>
      <c r="X187"/>
      <c r="Y187"/>
      <c r="Z187"/>
      <c r="AA187"/>
      <c r="AB187"/>
      <c r="AC187"/>
      <c r="AD187"/>
      <c r="AE187"/>
      <c r="AF187"/>
      <c r="AG187"/>
      <c r="AH187"/>
      <c r="AI187"/>
    </row>
    <row r="188" spans="1:35" s="41" customFormat="1">
      <c r="A188" s="43"/>
      <c r="B188" s="42"/>
      <c r="C188"/>
      <c r="D188"/>
      <c r="E188"/>
      <c r="Q188" s="42"/>
      <c r="R188" s="42"/>
      <c r="S188" s="42"/>
      <c r="T188"/>
      <c r="U188"/>
      <c r="V188"/>
      <c r="W188"/>
      <c r="X188"/>
      <c r="Y188"/>
      <c r="Z188"/>
      <c r="AA188"/>
      <c r="AB188"/>
      <c r="AC188"/>
      <c r="AD188"/>
      <c r="AE188"/>
      <c r="AF188"/>
      <c r="AG188"/>
      <c r="AH188"/>
      <c r="AI188"/>
    </row>
    <row r="189" spans="1:35" s="41" customFormat="1">
      <c r="A189" s="43"/>
      <c r="B189" s="42"/>
      <c r="C189"/>
      <c r="D189"/>
      <c r="E189"/>
      <c r="Q189" s="42"/>
      <c r="R189" s="42"/>
      <c r="S189" s="42"/>
      <c r="T189"/>
      <c r="U189"/>
      <c r="V189"/>
      <c r="W189"/>
      <c r="X189"/>
      <c r="Y189"/>
      <c r="Z189"/>
      <c r="AA189"/>
      <c r="AB189"/>
      <c r="AC189"/>
      <c r="AD189"/>
      <c r="AE189"/>
      <c r="AF189"/>
      <c r="AG189"/>
      <c r="AH189"/>
      <c r="AI189"/>
    </row>
    <row r="190" spans="1:35" s="41" customFormat="1">
      <c r="A190" s="43"/>
      <c r="B190" s="42"/>
      <c r="C190"/>
      <c r="D190"/>
      <c r="E190"/>
      <c r="Q190" s="42"/>
      <c r="R190" s="42"/>
      <c r="S190" s="42"/>
      <c r="T190"/>
      <c r="U190"/>
      <c r="V190"/>
      <c r="W190"/>
      <c r="X190"/>
      <c r="Y190"/>
      <c r="Z190"/>
      <c r="AA190"/>
      <c r="AB190"/>
      <c r="AC190"/>
      <c r="AD190"/>
      <c r="AE190"/>
      <c r="AF190"/>
      <c r="AG190"/>
      <c r="AH190"/>
      <c r="AI190"/>
    </row>
    <row r="191" spans="1:35" s="41" customFormat="1">
      <c r="A191" s="43"/>
      <c r="B191" s="42"/>
      <c r="C191"/>
      <c r="D191"/>
      <c r="E191"/>
      <c r="Q191" s="42"/>
      <c r="R191" s="42"/>
      <c r="S191" s="42"/>
      <c r="T191"/>
      <c r="U191"/>
      <c r="V191"/>
      <c r="W191"/>
      <c r="X191"/>
      <c r="Y191"/>
      <c r="Z191"/>
      <c r="AA191"/>
      <c r="AB191"/>
      <c r="AC191"/>
      <c r="AD191"/>
      <c r="AE191"/>
      <c r="AF191"/>
      <c r="AG191"/>
      <c r="AH191"/>
      <c r="AI191"/>
    </row>
    <row r="192" spans="1:35" s="41" customFormat="1">
      <c r="A192" s="43"/>
      <c r="B192" s="42"/>
      <c r="C192"/>
      <c r="D192"/>
      <c r="E192"/>
      <c r="Q192" s="42"/>
      <c r="R192" s="42"/>
      <c r="S192" s="42"/>
      <c r="T192"/>
      <c r="U192"/>
      <c r="V192"/>
      <c r="W192"/>
      <c r="X192"/>
      <c r="Y192"/>
      <c r="Z192"/>
      <c r="AA192"/>
      <c r="AB192"/>
      <c r="AC192"/>
      <c r="AD192"/>
      <c r="AE192"/>
      <c r="AF192"/>
      <c r="AG192"/>
      <c r="AH192"/>
      <c r="AI192"/>
    </row>
    <row r="193" spans="1:35" s="41" customFormat="1">
      <c r="A193" s="43"/>
      <c r="B193" s="42"/>
      <c r="C193"/>
      <c r="D193"/>
      <c r="E193"/>
      <c r="Q193" s="42"/>
      <c r="R193" s="42"/>
      <c r="S193" s="42"/>
      <c r="T193"/>
      <c r="U193"/>
      <c r="V193"/>
      <c r="W193"/>
      <c r="X193"/>
      <c r="Y193"/>
      <c r="Z193"/>
      <c r="AA193"/>
      <c r="AB193"/>
      <c r="AC193"/>
      <c r="AD193"/>
      <c r="AE193"/>
      <c r="AF193"/>
      <c r="AG193"/>
      <c r="AH193"/>
      <c r="AI193"/>
    </row>
    <row r="194" spans="1:35" s="41" customFormat="1">
      <c r="A194" s="43"/>
      <c r="B194" s="42"/>
      <c r="C194"/>
      <c r="D194"/>
      <c r="E194"/>
      <c r="Q194" s="42"/>
      <c r="R194" s="42"/>
      <c r="S194" s="42"/>
      <c r="T194"/>
      <c r="U194"/>
      <c r="V194"/>
      <c r="W194"/>
      <c r="X194"/>
      <c r="Y194"/>
      <c r="Z194"/>
      <c r="AA194"/>
      <c r="AB194"/>
      <c r="AC194"/>
      <c r="AD194"/>
      <c r="AE194"/>
      <c r="AF194"/>
      <c r="AG194"/>
      <c r="AH194"/>
      <c r="AI194"/>
    </row>
    <row r="195" spans="1:35" s="41" customFormat="1">
      <c r="A195" s="43"/>
      <c r="B195" s="42"/>
      <c r="C195"/>
      <c r="D195"/>
      <c r="E195"/>
      <c r="Q195" s="42"/>
      <c r="R195" s="42"/>
      <c r="S195" s="42"/>
      <c r="T195"/>
      <c r="U195"/>
      <c r="V195"/>
      <c r="W195"/>
      <c r="X195"/>
      <c r="Y195"/>
      <c r="Z195"/>
      <c r="AA195"/>
      <c r="AB195"/>
      <c r="AC195"/>
      <c r="AD195"/>
      <c r="AE195"/>
      <c r="AF195"/>
      <c r="AG195"/>
      <c r="AH195"/>
      <c r="AI195"/>
    </row>
    <row r="196" spans="1:35" s="41" customFormat="1">
      <c r="A196" s="43"/>
      <c r="B196" s="42"/>
      <c r="C196"/>
      <c r="D196"/>
      <c r="E196"/>
      <c r="Q196" s="42"/>
      <c r="R196" s="42"/>
      <c r="S196" s="42"/>
      <c r="T196"/>
      <c r="U196"/>
      <c r="V196"/>
      <c r="W196"/>
      <c r="X196"/>
      <c r="Y196"/>
      <c r="Z196"/>
      <c r="AA196"/>
      <c r="AB196"/>
      <c r="AC196"/>
      <c r="AD196"/>
      <c r="AE196"/>
      <c r="AF196"/>
      <c r="AG196"/>
      <c r="AH196"/>
      <c r="AI196"/>
    </row>
    <row r="197" spans="1:35" s="41" customFormat="1">
      <c r="A197" s="43"/>
      <c r="B197" s="42"/>
      <c r="C197"/>
      <c r="D197"/>
      <c r="E197"/>
      <c r="Q197" s="42"/>
      <c r="R197" s="42"/>
      <c r="S197" s="42"/>
      <c r="T197"/>
      <c r="U197"/>
      <c r="V197"/>
      <c r="W197"/>
      <c r="X197"/>
      <c r="Y197"/>
      <c r="Z197"/>
      <c r="AA197"/>
      <c r="AB197"/>
      <c r="AC197"/>
      <c r="AD197"/>
      <c r="AE197"/>
      <c r="AF197"/>
      <c r="AG197"/>
      <c r="AH197"/>
      <c r="AI197"/>
    </row>
    <row r="198" spans="1:35" s="41" customFormat="1">
      <c r="A198" s="43"/>
      <c r="B198" s="42"/>
      <c r="C198"/>
      <c r="D198"/>
      <c r="E198"/>
      <c r="Q198" s="42"/>
      <c r="R198" s="42"/>
      <c r="S198" s="42"/>
      <c r="T198"/>
      <c r="U198"/>
      <c r="V198"/>
      <c r="W198"/>
      <c r="X198"/>
      <c r="Y198"/>
      <c r="Z198"/>
      <c r="AA198"/>
      <c r="AB198"/>
      <c r="AC198"/>
      <c r="AD198"/>
      <c r="AE198"/>
      <c r="AF198"/>
      <c r="AG198"/>
      <c r="AH198"/>
      <c r="AI198"/>
    </row>
    <row r="199" spans="1:35" s="41" customFormat="1">
      <c r="A199" s="43"/>
      <c r="B199" s="42"/>
      <c r="C199"/>
      <c r="D199"/>
      <c r="E199"/>
      <c r="Q199" s="42"/>
      <c r="R199" s="42"/>
      <c r="S199" s="42"/>
      <c r="T199"/>
      <c r="U199"/>
      <c r="V199"/>
      <c r="W199"/>
      <c r="X199"/>
      <c r="Y199"/>
      <c r="Z199"/>
      <c r="AA199"/>
      <c r="AB199"/>
      <c r="AC199"/>
      <c r="AD199"/>
      <c r="AE199"/>
      <c r="AF199"/>
      <c r="AG199"/>
      <c r="AH199"/>
      <c r="AI199"/>
    </row>
    <row r="200" spans="1:35" s="41" customFormat="1">
      <c r="A200" s="43"/>
      <c r="B200" s="42"/>
      <c r="C200"/>
      <c r="D200"/>
      <c r="E200"/>
      <c r="Q200" s="42"/>
      <c r="R200" s="42"/>
      <c r="S200" s="42"/>
      <c r="T200"/>
      <c r="U200"/>
      <c r="V200"/>
      <c r="W200"/>
      <c r="X200"/>
      <c r="Y200"/>
      <c r="Z200"/>
      <c r="AA200"/>
      <c r="AB200"/>
      <c r="AC200"/>
      <c r="AD200"/>
      <c r="AE200"/>
      <c r="AF200"/>
      <c r="AG200"/>
      <c r="AH200"/>
      <c r="AI200"/>
    </row>
    <row r="201" spans="1:35" s="41" customFormat="1">
      <c r="A201" s="43"/>
      <c r="B201" s="42"/>
      <c r="C201"/>
      <c r="D201"/>
      <c r="E201"/>
      <c r="Q201" s="42"/>
      <c r="R201" s="42"/>
      <c r="S201" s="42"/>
      <c r="T201"/>
      <c r="U201"/>
      <c r="V201"/>
      <c r="W201"/>
      <c r="X201"/>
      <c r="Y201"/>
      <c r="Z201"/>
      <c r="AA201"/>
      <c r="AB201"/>
      <c r="AC201"/>
      <c r="AD201"/>
      <c r="AE201"/>
      <c r="AF201"/>
      <c r="AG201"/>
      <c r="AH201"/>
      <c r="AI201"/>
    </row>
    <row r="202" spans="1:35" s="41" customFormat="1">
      <c r="A202" s="43"/>
      <c r="B202" s="42"/>
      <c r="C202"/>
      <c r="D202"/>
      <c r="E202"/>
      <c r="Q202" s="42"/>
      <c r="R202" s="42"/>
      <c r="S202" s="42"/>
      <c r="T202"/>
      <c r="U202"/>
      <c r="V202"/>
      <c r="W202"/>
      <c r="X202"/>
      <c r="Y202"/>
      <c r="Z202"/>
      <c r="AA202"/>
      <c r="AB202"/>
      <c r="AC202"/>
      <c r="AD202"/>
      <c r="AE202"/>
      <c r="AF202"/>
      <c r="AG202"/>
      <c r="AH202"/>
      <c r="AI202"/>
    </row>
    <row r="203" spans="1:35" s="41" customFormat="1">
      <c r="A203" s="43"/>
      <c r="B203" s="42"/>
      <c r="C203"/>
      <c r="D203"/>
      <c r="E203"/>
      <c r="Q203" s="42"/>
      <c r="R203" s="42"/>
      <c r="S203" s="42"/>
      <c r="T203"/>
      <c r="U203"/>
      <c r="V203"/>
      <c r="W203"/>
      <c r="X203"/>
      <c r="Y203"/>
      <c r="Z203"/>
      <c r="AA203"/>
      <c r="AB203"/>
      <c r="AC203"/>
      <c r="AD203"/>
      <c r="AE203"/>
      <c r="AF203"/>
      <c r="AG203"/>
      <c r="AH203"/>
      <c r="AI203"/>
    </row>
    <row r="204" spans="1:35" s="41" customFormat="1">
      <c r="A204" s="43"/>
      <c r="B204" s="42"/>
      <c r="C204"/>
      <c r="D204"/>
      <c r="E204"/>
      <c r="Q204" s="42"/>
      <c r="R204" s="42"/>
      <c r="S204" s="42"/>
      <c r="T204"/>
      <c r="U204"/>
      <c r="V204"/>
      <c r="W204"/>
      <c r="X204"/>
      <c r="Y204"/>
      <c r="Z204"/>
      <c r="AA204"/>
      <c r="AB204"/>
      <c r="AC204"/>
      <c r="AD204"/>
      <c r="AE204"/>
      <c r="AF204"/>
      <c r="AG204"/>
      <c r="AH204"/>
      <c r="AI204"/>
    </row>
    <row r="205" spans="1:35" s="41" customFormat="1">
      <c r="A205" s="43"/>
      <c r="B205" s="42"/>
      <c r="C205"/>
      <c r="D205"/>
      <c r="E205"/>
      <c r="Q205" s="42"/>
      <c r="R205" s="42"/>
      <c r="S205" s="42"/>
      <c r="T205"/>
      <c r="U205"/>
      <c r="V205"/>
      <c r="W205"/>
      <c r="X205"/>
      <c r="Y205"/>
      <c r="Z205"/>
      <c r="AA205"/>
      <c r="AB205"/>
      <c r="AC205"/>
      <c r="AD205"/>
      <c r="AE205"/>
      <c r="AF205"/>
      <c r="AG205"/>
      <c r="AH205"/>
      <c r="AI205"/>
    </row>
    <row r="206" spans="1:35" s="41" customFormat="1">
      <c r="A206" s="43"/>
      <c r="B206" s="42"/>
      <c r="C206"/>
      <c r="D206"/>
      <c r="E206"/>
      <c r="Q206" s="42"/>
      <c r="R206" s="42"/>
      <c r="S206" s="42"/>
      <c r="T206"/>
      <c r="U206"/>
      <c r="V206"/>
      <c r="W206"/>
      <c r="X206"/>
      <c r="Y206"/>
      <c r="Z206"/>
      <c r="AA206"/>
      <c r="AB206"/>
      <c r="AC206"/>
      <c r="AD206"/>
      <c r="AE206"/>
      <c r="AF206"/>
      <c r="AG206"/>
      <c r="AH206"/>
      <c r="AI206"/>
    </row>
    <row r="207" spans="1:35" s="41" customFormat="1">
      <c r="A207" s="43"/>
      <c r="B207" s="42"/>
      <c r="C207"/>
      <c r="D207"/>
      <c r="E207"/>
      <c r="Q207" s="42"/>
      <c r="R207" s="42"/>
      <c r="S207" s="42"/>
      <c r="T207"/>
      <c r="U207"/>
      <c r="V207"/>
      <c r="W207"/>
      <c r="X207"/>
      <c r="Y207"/>
      <c r="Z207"/>
      <c r="AA207"/>
      <c r="AB207"/>
      <c r="AC207"/>
      <c r="AD207"/>
      <c r="AE207"/>
      <c r="AF207"/>
      <c r="AG207"/>
      <c r="AH207"/>
      <c r="AI207"/>
    </row>
    <row r="208" spans="1:35" s="41" customFormat="1">
      <c r="A208" s="43"/>
      <c r="B208" s="42"/>
      <c r="C208"/>
      <c r="D208"/>
      <c r="E208"/>
      <c r="Q208" s="42"/>
      <c r="R208" s="42"/>
      <c r="S208" s="42"/>
      <c r="T208"/>
      <c r="U208"/>
      <c r="V208"/>
      <c r="W208"/>
      <c r="X208"/>
      <c r="Y208"/>
      <c r="Z208"/>
      <c r="AA208"/>
      <c r="AB208"/>
      <c r="AC208"/>
      <c r="AD208"/>
      <c r="AE208"/>
      <c r="AF208"/>
      <c r="AG208"/>
      <c r="AH208"/>
      <c r="AI208"/>
    </row>
    <row r="209" spans="1:35" s="41" customFormat="1">
      <c r="A209" s="43"/>
      <c r="B209" s="42"/>
      <c r="C209"/>
      <c r="D209"/>
      <c r="E209"/>
      <c r="Q209" s="42"/>
      <c r="R209" s="42"/>
      <c r="S209" s="42"/>
      <c r="T209"/>
      <c r="U209"/>
      <c r="V209"/>
      <c r="W209"/>
      <c r="X209"/>
      <c r="Y209"/>
      <c r="Z209"/>
      <c r="AA209"/>
      <c r="AB209"/>
      <c r="AC209"/>
      <c r="AD209"/>
      <c r="AE209"/>
      <c r="AF209"/>
      <c r="AG209"/>
      <c r="AH209"/>
      <c r="AI209"/>
    </row>
    <row r="210" spans="1:35" s="41" customFormat="1">
      <c r="A210" s="43"/>
      <c r="B210" s="42"/>
      <c r="C210"/>
      <c r="D210"/>
      <c r="E210"/>
      <c r="Q210" s="42"/>
      <c r="R210" s="42"/>
      <c r="S210" s="42"/>
      <c r="T210"/>
      <c r="U210"/>
      <c r="V210"/>
      <c r="W210"/>
      <c r="X210"/>
      <c r="Y210"/>
      <c r="Z210"/>
      <c r="AA210"/>
      <c r="AB210"/>
      <c r="AC210"/>
      <c r="AD210"/>
      <c r="AE210"/>
      <c r="AF210"/>
      <c r="AG210"/>
      <c r="AH210"/>
      <c r="AI210"/>
    </row>
    <row r="211" spans="1:35" s="41" customFormat="1">
      <c r="A211" s="43"/>
      <c r="B211" s="42"/>
      <c r="C211"/>
      <c r="D211"/>
      <c r="E211"/>
      <c r="Q211" s="42"/>
      <c r="R211" s="42"/>
      <c r="S211" s="42"/>
      <c r="T211"/>
      <c r="U211"/>
      <c r="V211"/>
      <c r="W211"/>
      <c r="X211"/>
      <c r="Y211"/>
      <c r="Z211"/>
      <c r="AA211"/>
      <c r="AB211"/>
      <c r="AC211"/>
      <c r="AD211"/>
      <c r="AE211"/>
      <c r="AF211"/>
      <c r="AG211"/>
      <c r="AH211"/>
      <c r="AI211"/>
    </row>
    <row r="212" spans="1:35" s="41" customFormat="1">
      <c r="A212" s="43"/>
      <c r="B212" s="42"/>
      <c r="C212"/>
      <c r="D212"/>
      <c r="E212"/>
      <c r="Q212" s="42"/>
      <c r="R212" s="42"/>
      <c r="S212" s="42"/>
      <c r="T212"/>
      <c r="U212"/>
      <c r="V212"/>
      <c r="W212"/>
      <c r="X212"/>
      <c r="Y212"/>
      <c r="Z212"/>
      <c r="AA212"/>
      <c r="AB212"/>
      <c r="AC212"/>
      <c r="AD212"/>
      <c r="AE212"/>
      <c r="AF212"/>
      <c r="AG212"/>
      <c r="AH212"/>
      <c r="AI212"/>
    </row>
    <row r="213" spans="1:35" s="41" customFormat="1">
      <c r="A213" s="43"/>
      <c r="B213" s="42"/>
      <c r="C213"/>
      <c r="D213"/>
      <c r="E213"/>
      <c r="Q213" s="42"/>
      <c r="R213" s="42"/>
      <c r="S213" s="42"/>
      <c r="T213"/>
      <c r="U213"/>
      <c r="V213"/>
      <c r="W213"/>
      <c r="X213"/>
      <c r="Y213"/>
      <c r="Z213"/>
      <c r="AA213"/>
      <c r="AB213"/>
      <c r="AC213"/>
      <c r="AD213"/>
      <c r="AE213"/>
      <c r="AF213"/>
      <c r="AG213"/>
      <c r="AH213"/>
      <c r="AI213"/>
    </row>
    <row r="214" spans="1:35" s="41" customFormat="1">
      <c r="A214" s="43"/>
      <c r="B214" s="42"/>
      <c r="C214"/>
      <c r="D214"/>
      <c r="E214"/>
      <c r="Q214" s="42"/>
      <c r="R214" s="42"/>
      <c r="S214" s="42"/>
      <c r="T214"/>
      <c r="U214"/>
      <c r="V214"/>
      <c r="W214"/>
      <c r="X214"/>
      <c r="Y214"/>
      <c r="Z214"/>
      <c r="AA214"/>
      <c r="AB214"/>
      <c r="AC214"/>
      <c r="AD214"/>
      <c r="AE214"/>
      <c r="AF214"/>
      <c r="AG214"/>
      <c r="AH214"/>
      <c r="AI214"/>
    </row>
    <row r="215" spans="1:35" s="41" customFormat="1">
      <c r="A215" s="43"/>
      <c r="B215" s="42"/>
      <c r="C215"/>
      <c r="D215"/>
      <c r="E215"/>
      <c r="Q215" s="42"/>
      <c r="R215" s="42"/>
      <c r="S215" s="42"/>
      <c r="T215"/>
      <c r="U215"/>
      <c r="V215"/>
      <c r="W215"/>
      <c r="X215"/>
      <c r="Y215"/>
      <c r="Z215"/>
      <c r="AA215"/>
      <c r="AB215"/>
      <c r="AC215"/>
      <c r="AD215"/>
      <c r="AE215"/>
      <c r="AF215"/>
      <c r="AG215"/>
      <c r="AH215"/>
      <c r="AI215"/>
    </row>
    <row r="216" spans="1:35" s="41" customFormat="1">
      <c r="A216" s="43"/>
      <c r="B216" s="42"/>
      <c r="C216"/>
      <c r="D216"/>
      <c r="E216"/>
      <c r="Q216" s="42"/>
      <c r="R216" s="42"/>
      <c r="S216" s="42"/>
      <c r="T216"/>
      <c r="U216"/>
      <c r="V216"/>
      <c r="W216"/>
      <c r="X216"/>
      <c r="Y216"/>
      <c r="Z216"/>
      <c r="AA216"/>
      <c r="AB216"/>
      <c r="AC216"/>
      <c r="AD216"/>
      <c r="AE216"/>
      <c r="AF216"/>
      <c r="AG216"/>
      <c r="AH216"/>
      <c r="AI216"/>
    </row>
    <row r="217" spans="1:35" s="41" customFormat="1">
      <c r="A217" s="43"/>
      <c r="B217" s="42"/>
      <c r="C217"/>
      <c r="D217"/>
      <c r="E217"/>
      <c r="Q217" s="42"/>
      <c r="R217" s="42"/>
      <c r="S217" s="42"/>
      <c r="T217"/>
      <c r="U217"/>
      <c r="V217"/>
      <c r="W217"/>
      <c r="X217"/>
      <c r="Y217"/>
      <c r="Z217"/>
      <c r="AA217"/>
      <c r="AB217"/>
      <c r="AC217"/>
      <c r="AD217"/>
      <c r="AE217"/>
      <c r="AF217"/>
      <c r="AG217"/>
      <c r="AH217"/>
      <c r="AI217"/>
    </row>
    <row r="218" spans="1:35" s="41" customFormat="1">
      <c r="A218" s="43"/>
      <c r="B218" s="42"/>
      <c r="C218"/>
      <c r="D218"/>
      <c r="E218"/>
      <c r="Q218" s="42"/>
      <c r="R218" s="42"/>
      <c r="S218" s="42"/>
      <c r="T218"/>
      <c r="U218"/>
      <c r="V218"/>
      <c r="W218"/>
      <c r="X218"/>
      <c r="Y218"/>
      <c r="Z218"/>
      <c r="AA218"/>
      <c r="AB218"/>
      <c r="AC218"/>
      <c r="AD218"/>
      <c r="AE218"/>
      <c r="AF218"/>
      <c r="AG218"/>
      <c r="AH218"/>
      <c r="AI218"/>
    </row>
    <row r="219" spans="1:35" s="41" customFormat="1">
      <c r="A219" s="43"/>
      <c r="B219" s="42"/>
      <c r="C219"/>
      <c r="D219"/>
      <c r="E219"/>
      <c r="Q219" s="42"/>
      <c r="R219" s="42"/>
      <c r="S219" s="42"/>
      <c r="T219"/>
      <c r="U219"/>
      <c r="V219"/>
      <c r="W219"/>
      <c r="X219"/>
      <c r="Y219"/>
      <c r="Z219"/>
      <c r="AA219"/>
      <c r="AB219"/>
      <c r="AC219"/>
      <c r="AD219"/>
      <c r="AE219"/>
      <c r="AF219"/>
      <c r="AG219"/>
      <c r="AH219"/>
      <c r="AI219"/>
    </row>
    <row r="220" spans="1:35" s="41" customFormat="1">
      <c r="A220" s="43"/>
      <c r="B220" s="42"/>
      <c r="C220"/>
      <c r="D220"/>
      <c r="E220"/>
      <c r="Q220" s="42"/>
      <c r="R220" s="42"/>
      <c r="S220" s="42"/>
      <c r="T220"/>
      <c r="U220"/>
      <c r="V220"/>
      <c r="W220"/>
      <c r="X220"/>
      <c r="Y220"/>
      <c r="Z220"/>
      <c r="AA220"/>
      <c r="AB220"/>
      <c r="AC220"/>
      <c r="AD220"/>
      <c r="AE220"/>
      <c r="AF220"/>
      <c r="AG220"/>
      <c r="AH220"/>
      <c r="AI220"/>
    </row>
    <row r="221" spans="1:35" s="41" customFormat="1">
      <c r="A221" s="43"/>
      <c r="B221" s="42"/>
      <c r="C221"/>
      <c r="D221"/>
      <c r="E221"/>
      <c r="Q221" s="42"/>
      <c r="R221" s="42"/>
      <c r="S221" s="42"/>
      <c r="T221"/>
      <c r="U221"/>
      <c r="V221"/>
      <c r="W221"/>
      <c r="X221"/>
      <c r="Y221"/>
      <c r="Z221"/>
      <c r="AA221"/>
      <c r="AB221"/>
      <c r="AC221"/>
      <c r="AD221"/>
      <c r="AE221"/>
      <c r="AF221"/>
      <c r="AG221"/>
      <c r="AH221"/>
      <c r="AI221"/>
    </row>
    <row r="222" spans="1:35" s="41" customFormat="1">
      <c r="A222" s="43"/>
      <c r="B222" s="42"/>
      <c r="C222"/>
      <c r="D222"/>
      <c r="E222"/>
      <c r="Q222" s="42"/>
      <c r="R222" s="42"/>
      <c r="S222" s="42"/>
      <c r="T222"/>
      <c r="U222"/>
      <c r="V222"/>
      <c r="W222"/>
      <c r="X222"/>
      <c r="Y222"/>
      <c r="Z222"/>
      <c r="AA222"/>
      <c r="AB222"/>
      <c r="AC222"/>
      <c r="AD222"/>
      <c r="AE222"/>
      <c r="AF222"/>
      <c r="AG222"/>
      <c r="AH222"/>
      <c r="AI222"/>
    </row>
    <row r="223" spans="1:35" s="41" customFormat="1">
      <c r="A223" s="43"/>
      <c r="B223" s="42"/>
      <c r="C223"/>
      <c r="D223"/>
      <c r="E223"/>
      <c r="Q223" s="42"/>
      <c r="R223" s="42"/>
      <c r="S223" s="42"/>
      <c r="T223"/>
      <c r="U223"/>
      <c r="V223"/>
      <c r="W223"/>
      <c r="X223"/>
      <c r="Y223"/>
      <c r="Z223"/>
      <c r="AA223"/>
      <c r="AB223"/>
      <c r="AC223"/>
      <c r="AD223"/>
      <c r="AE223"/>
      <c r="AF223"/>
      <c r="AG223"/>
      <c r="AH223"/>
      <c r="AI223"/>
    </row>
    <row r="224" spans="1:35" s="41" customFormat="1">
      <c r="A224" s="43"/>
      <c r="B224" s="42"/>
      <c r="C224"/>
      <c r="D224"/>
      <c r="E224"/>
      <c r="Q224" s="42"/>
      <c r="R224" s="42"/>
      <c r="S224" s="42"/>
      <c r="T224"/>
      <c r="U224"/>
      <c r="V224"/>
      <c r="W224"/>
      <c r="X224"/>
      <c r="Y224"/>
      <c r="Z224"/>
      <c r="AA224"/>
      <c r="AB224"/>
      <c r="AC224"/>
      <c r="AD224"/>
      <c r="AE224"/>
      <c r="AF224"/>
      <c r="AG224"/>
      <c r="AH224"/>
      <c r="AI224"/>
    </row>
    <row r="225" spans="1:35" s="41" customFormat="1">
      <c r="A225" s="43"/>
      <c r="B225" s="42"/>
      <c r="C225"/>
      <c r="D225"/>
      <c r="E225"/>
      <c r="Q225" s="42"/>
      <c r="R225" s="42"/>
      <c r="S225" s="42"/>
      <c r="T225"/>
      <c r="U225"/>
      <c r="V225"/>
      <c r="W225"/>
      <c r="X225"/>
      <c r="Y225"/>
      <c r="Z225"/>
      <c r="AA225"/>
      <c r="AB225"/>
      <c r="AC225"/>
      <c r="AD225"/>
      <c r="AE225"/>
      <c r="AF225"/>
      <c r="AG225"/>
      <c r="AH225"/>
      <c r="AI225"/>
    </row>
    <row r="226" spans="1:35" s="41" customFormat="1">
      <c r="A226" s="43"/>
      <c r="B226" s="42"/>
      <c r="C226"/>
      <c r="D226"/>
      <c r="E226"/>
      <c r="Q226" s="42"/>
      <c r="R226" s="42"/>
      <c r="S226" s="42"/>
      <c r="T226"/>
      <c r="U226"/>
      <c r="V226"/>
      <c r="W226"/>
      <c r="X226"/>
      <c r="Y226"/>
      <c r="Z226"/>
      <c r="AA226"/>
      <c r="AB226"/>
      <c r="AC226"/>
      <c r="AD226"/>
      <c r="AE226"/>
      <c r="AF226"/>
      <c r="AG226"/>
      <c r="AH226"/>
      <c r="AI226"/>
    </row>
    <row r="227" spans="1:35" s="41" customFormat="1">
      <c r="A227" s="43"/>
      <c r="B227" s="42"/>
      <c r="C227"/>
      <c r="D227"/>
      <c r="E227"/>
      <c r="Q227" s="42"/>
      <c r="R227" s="42"/>
      <c r="S227" s="42"/>
      <c r="T227"/>
      <c r="U227"/>
      <c r="V227"/>
      <c r="W227"/>
      <c r="X227"/>
      <c r="Y227"/>
      <c r="Z227"/>
      <c r="AA227"/>
      <c r="AB227"/>
      <c r="AC227"/>
      <c r="AD227"/>
      <c r="AE227"/>
      <c r="AF227"/>
      <c r="AG227"/>
      <c r="AH227"/>
      <c r="AI227"/>
    </row>
    <row r="228" spans="1:35" s="41" customFormat="1">
      <c r="A228" s="43"/>
      <c r="B228" s="42"/>
      <c r="C228"/>
      <c r="D228"/>
      <c r="E228"/>
      <c r="Q228" s="42"/>
      <c r="R228" s="42"/>
      <c r="S228" s="42"/>
      <c r="T228"/>
      <c r="U228"/>
      <c r="V228"/>
      <c r="W228"/>
      <c r="X228"/>
      <c r="Y228"/>
      <c r="Z228"/>
      <c r="AA228"/>
      <c r="AB228"/>
      <c r="AC228"/>
      <c r="AD228"/>
      <c r="AE228"/>
      <c r="AF228"/>
      <c r="AG228"/>
      <c r="AH228"/>
      <c r="AI228"/>
    </row>
    <row r="229" spans="1:35" s="41" customFormat="1">
      <c r="A229" s="43"/>
      <c r="B229" s="42"/>
      <c r="C229"/>
      <c r="D229"/>
      <c r="E229"/>
      <c r="Q229" s="42"/>
      <c r="R229" s="42"/>
      <c r="S229" s="42"/>
      <c r="T229"/>
      <c r="U229"/>
      <c r="V229"/>
      <c r="W229"/>
      <c r="X229"/>
      <c r="Y229"/>
      <c r="Z229"/>
      <c r="AA229"/>
      <c r="AB229"/>
      <c r="AC229"/>
      <c r="AD229"/>
      <c r="AE229"/>
      <c r="AF229"/>
      <c r="AG229"/>
      <c r="AH229"/>
      <c r="AI229"/>
    </row>
    <row r="230" spans="1:35" s="41" customFormat="1">
      <c r="A230" s="43"/>
      <c r="B230" s="42"/>
      <c r="C230"/>
      <c r="D230"/>
      <c r="E230"/>
      <c r="Q230" s="42"/>
      <c r="R230" s="42"/>
      <c r="S230" s="42"/>
      <c r="T230"/>
      <c r="U230"/>
      <c r="V230"/>
      <c r="W230"/>
      <c r="X230"/>
      <c r="Y230"/>
      <c r="Z230"/>
      <c r="AA230"/>
      <c r="AB230"/>
      <c r="AC230"/>
      <c r="AD230"/>
      <c r="AE230"/>
      <c r="AF230"/>
      <c r="AG230"/>
      <c r="AH230"/>
      <c r="AI230"/>
    </row>
    <row r="231" spans="1:35" s="41" customFormat="1">
      <c r="A231" s="43"/>
      <c r="B231" s="42"/>
      <c r="C231"/>
      <c r="D231"/>
      <c r="E231"/>
      <c r="Q231" s="42"/>
      <c r="R231" s="42"/>
      <c r="S231" s="42"/>
      <c r="T231"/>
      <c r="U231"/>
      <c r="V231"/>
      <c r="W231"/>
      <c r="X231"/>
      <c r="Y231"/>
      <c r="Z231"/>
      <c r="AA231"/>
      <c r="AB231"/>
      <c r="AC231"/>
      <c r="AD231"/>
      <c r="AE231"/>
      <c r="AF231"/>
      <c r="AG231"/>
      <c r="AH231"/>
      <c r="AI231"/>
    </row>
    <row r="232" spans="1:35" s="41" customFormat="1">
      <c r="A232" s="43"/>
      <c r="B232" s="42"/>
      <c r="C232"/>
      <c r="D232"/>
      <c r="E232"/>
      <c r="Q232" s="42"/>
      <c r="R232" s="42"/>
      <c r="S232" s="42"/>
      <c r="T232"/>
      <c r="U232"/>
      <c r="V232"/>
      <c r="W232"/>
      <c r="X232"/>
      <c r="Y232"/>
      <c r="Z232"/>
      <c r="AA232"/>
      <c r="AB232"/>
      <c r="AC232"/>
      <c r="AD232"/>
      <c r="AE232"/>
      <c r="AF232"/>
      <c r="AG232"/>
      <c r="AH232"/>
      <c r="AI232"/>
    </row>
    <row r="233" spans="1:35" s="41" customFormat="1">
      <c r="A233" s="43"/>
      <c r="B233" s="42"/>
      <c r="C233"/>
      <c r="D233"/>
      <c r="E233"/>
      <c r="Q233" s="42"/>
      <c r="R233" s="42"/>
      <c r="S233" s="42"/>
      <c r="T233"/>
      <c r="U233"/>
      <c r="V233"/>
      <c r="W233"/>
      <c r="X233"/>
      <c r="Y233"/>
      <c r="Z233"/>
      <c r="AA233"/>
      <c r="AB233"/>
      <c r="AC233"/>
      <c r="AD233"/>
      <c r="AE233"/>
      <c r="AF233"/>
      <c r="AG233"/>
      <c r="AH233"/>
      <c r="AI233"/>
    </row>
    <row r="234" spans="1:35" s="41" customFormat="1">
      <c r="A234" s="43"/>
      <c r="B234" s="42"/>
      <c r="C234"/>
      <c r="D234"/>
      <c r="E234"/>
      <c r="Q234" s="42"/>
      <c r="R234" s="42"/>
      <c r="S234" s="42"/>
      <c r="T234"/>
      <c r="U234"/>
      <c r="V234"/>
      <c r="W234"/>
      <c r="X234"/>
      <c r="Y234"/>
      <c r="Z234"/>
      <c r="AA234"/>
      <c r="AB234"/>
      <c r="AC234"/>
      <c r="AD234"/>
      <c r="AE234"/>
      <c r="AF234"/>
      <c r="AG234"/>
      <c r="AH234"/>
      <c r="AI234"/>
    </row>
    <row r="235" spans="1:35" s="41" customFormat="1">
      <c r="A235" s="43"/>
      <c r="B235" s="42"/>
      <c r="C235"/>
      <c r="D235"/>
      <c r="E235"/>
      <c r="Q235" s="42"/>
      <c r="R235" s="42"/>
      <c r="S235" s="42"/>
      <c r="T235"/>
      <c r="U235"/>
      <c r="V235"/>
      <c r="W235"/>
      <c r="X235"/>
      <c r="Y235"/>
      <c r="Z235"/>
      <c r="AA235"/>
      <c r="AB235"/>
      <c r="AC235"/>
      <c r="AD235"/>
      <c r="AE235"/>
      <c r="AF235"/>
      <c r="AG235"/>
      <c r="AH235"/>
      <c r="AI235"/>
    </row>
    <row r="236" spans="1:35" s="41" customFormat="1">
      <c r="A236" s="43"/>
      <c r="B236" s="42"/>
      <c r="C236"/>
      <c r="D236"/>
      <c r="E236"/>
      <c r="Q236" s="42"/>
      <c r="R236" s="42"/>
      <c r="S236" s="42"/>
      <c r="T236"/>
      <c r="U236"/>
      <c r="V236"/>
      <c r="W236"/>
      <c r="X236"/>
      <c r="Y236"/>
      <c r="Z236"/>
      <c r="AA236"/>
      <c r="AB236"/>
      <c r="AC236"/>
      <c r="AD236"/>
      <c r="AE236"/>
      <c r="AF236"/>
      <c r="AG236"/>
      <c r="AH236"/>
      <c r="AI236"/>
    </row>
    <row r="237" spans="1:35" s="41" customFormat="1">
      <c r="A237" s="43"/>
      <c r="B237" s="42"/>
      <c r="C237"/>
      <c r="D237"/>
      <c r="E237"/>
      <c r="Q237" s="42"/>
      <c r="R237" s="42"/>
      <c r="S237" s="42"/>
      <c r="T237"/>
      <c r="U237"/>
      <c r="V237"/>
      <c r="W237"/>
      <c r="X237"/>
      <c r="Y237"/>
      <c r="Z237"/>
      <c r="AA237"/>
      <c r="AB237"/>
      <c r="AC237"/>
      <c r="AD237"/>
      <c r="AE237"/>
      <c r="AF237"/>
      <c r="AG237"/>
      <c r="AH237"/>
      <c r="AI237"/>
    </row>
    <row r="238" spans="1:35" s="41" customFormat="1">
      <c r="A238" s="43"/>
      <c r="B238" s="42"/>
      <c r="C238"/>
      <c r="D238"/>
      <c r="E238"/>
      <c r="Q238" s="42"/>
      <c r="R238" s="42"/>
      <c r="S238" s="42"/>
      <c r="T238"/>
      <c r="U238"/>
      <c r="V238"/>
      <c r="W238"/>
      <c r="X238"/>
      <c r="Y238"/>
      <c r="Z238"/>
      <c r="AA238"/>
      <c r="AB238"/>
      <c r="AC238"/>
      <c r="AD238"/>
      <c r="AE238"/>
      <c r="AF238"/>
      <c r="AG238"/>
      <c r="AH238"/>
      <c r="AI238"/>
    </row>
    <row r="239" spans="1:35" s="41" customFormat="1">
      <c r="A239" s="43"/>
      <c r="B239" s="42"/>
      <c r="C239"/>
      <c r="D239"/>
      <c r="E239"/>
      <c r="Q239" s="42"/>
      <c r="R239" s="42"/>
      <c r="S239" s="42"/>
      <c r="T239"/>
      <c r="U239"/>
      <c r="V239"/>
      <c r="W239"/>
      <c r="X239"/>
      <c r="Y239"/>
      <c r="Z239"/>
      <c r="AA239"/>
      <c r="AB239"/>
      <c r="AC239"/>
      <c r="AD239"/>
      <c r="AE239"/>
      <c r="AF239"/>
      <c r="AG239"/>
      <c r="AH239"/>
      <c r="AI239"/>
    </row>
    <row r="240" spans="1:35" s="41" customFormat="1">
      <c r="A240" s="43"/>
      <c r="B240" s="42"/>
      <c r="C240"/>
      <c r="D240"/>
      <c r="E240"/>
      <c r="Q240" s="42"/>
      <c r="R240" s="42"/>
      <c r="S240" s="42"/>
      <c r="T240"/>
      <c r="U240"/>
      <c r="V240"/>
      <c r="W240"/>
      <c r="X240"/>
      <c r="Y240"/>
      <c r="Z240"/>
      <c r="AA240"/>
      <c r="AB240"/>
      <c r="AC240"/>
      <c r="AD240"/>
      <c r="AE240"/>
      <c r="AF240"/>
      <c r="AG240"/>
      <c r="AH240"/>
      <c r="AI240"/>
    </row>
    <row r="241" spans="1:35" s="41" customFormat="1">
      <c r="A241" s="43"/>
      <c r="B241" s="42"/>
      <c r="C241"/>
      <c r="D241"/>
      <c r="E241"/>
      <c r="Q241" s="42"/>
      <c r="R241" s="42"/>
      <c r="S241" s="42"/>
      <c r="T241"/>
      <c r="U241"/>
      <c r="V241"/>
      <c r="W241"/>
      <c r="X241"/>
      <c r="Y241"/>
      <c r="Z241"/>
      <c r="AA241"/>
      <c r="AB241"/>
      <c r="AC241"/>
      <c r="AD241"/>
      <c r="AE241"/>
      <c r="AF241"/>
      <c r="AG241"/>
      <c r="AH241"/>
      <c r="AI241"/>
    </row>
    <row r="242" spans="1:35" s="41" customFormat="1">
      <c r="A242" s="43"/>
      <c r="B242" s="42"/>
      <c r="C242"/>
      <c r="D242"/>
      <c r="E242"/>
      <c r="Q242" s="42"/>
      <c r="R242" s="42"/>
      <c r="S242" s="42"/>
      <c r="T242"/>
      <c r="U242"/>
      <c r="V242"/>
      <c r="W242"/>
      <c r="X242"/>
      <c r="Y242"/>
      <c r="Z242"/>
      <c r="AA242"/>
      <c r="AB242"/>
      <c r="AC242"/>
      <c r="AD242"/>
      <c r="AE242"/>
      <c r="AF242"/>
      <c r="AG242"/>
      <c r="AH242"/>
      <c r="AI242"/>
    </row>
    <row r="243" spans="1:35" s="41" customFormat="1">
      <c r="A243" s="43"/>
      <c r="B243" s="42"/>
      <c r="C243"/>
      <c r="D243"/>
      <c r="E243"/>
      <c r="Q243" s="42"/>
      <c r="R243" s="42"/>
      <c r="S243" s="42"/>
      <c r="T243"/>
      <c r="U243"/>
      <c r="V243"/>
      <c r="W243"/>
      <c r="X243"/>
      <c r="Y243"/>
      <c r="Z243"/>
      <c r="AA243"/>
      <c r="AB243"/>
      <c r="AC243"/>
      <c r="AD243"/>
      <c r="AE243"/>
      <c r="AF243"/>
      <c r="AG243"/>
      <c r="AH243"/>
      <c r="AI243"/>
    </row>
    <row r="244" spans="1:35" s="41" customFormat="1">
      <c r="A244" s="43"/>
      <c r="B244" s="42"/>
      <c r="C244"/>
      <c r="D244"/>
      <c r="E244"/>
      <c r="Q244" s="42"/>
      <c r="R244" s="42"/>
      <c r="S244" s="42"/>
      <c r="T244"/>
      <c r="U244"/>
      <c r="V244"/>
      <c r="W244"/>
      <c r="X244"/>
      <c r="Y244"/>
      <c r="Z244"/>
      <c r="AA244"/>
      <c r="AB244"/>
      <c r="AC244"/>
      <c r="AD244"/>
      <c r="AE244"/>
      <c r="AF244"/>
      <c r="AG244"/>
      <c r="AH244"/>
      <c r="AI244"/>
    </row>
    <row r="245" spans="1:35" s="41" customFormat="1">
      <c r="A245" s="43"/>
      <c r="B245" s="42"/>
      <c r="C245"/>
      <c r="D245"/>
      <c r="E245"/>
      <c r="Q245" s="42"/>
      <c r="R245" s="42"/>
      <c r="S245" s="42"/>
      <c r="T245"/>
      <c r="U245"/>
      <c r="V245"/>
      <c r="W245"/>
      <c r="X245"/>
      <c r="Y245"/>
      <c r="Z245"/>
      <c r="AA245"/>
      <c r="AB245"/>
      <c r="AC245"/>
      <c r="AD245"/>
      <c r="AE245"/>
      <c r="AF245"/>
      <c r="AG245"/>
      <c r="AH245"/>
      <c r="AI245"/>
    </row>
    <row r="246" spans="1:35" s="41" customFormat="1">
      <c r="A246" s="43"/>
      <c r="B246" s="42"/>
      <c r="C246"/>
      <c r="D246"/>
      <c r="E246"/>
      <c r="Q246" s="42"/>
      <c r="R246" s="42"/>
      <c r="S246" s="42"/>
      <c r="T246"/>
      <c r="U246"/>
      <c r="V246"/>
      <c r="W246"/>
      <c r="X246"/>
      <c r="Y246"/>
      <c r="Z246"/>
      <c r="AA246"/>
      <c r="AB246"/>
      <c r="AC246"/>
      <c r="AD246"/>
      <c r="AE246"/>
      <c r="AF246"/>
      <c r="AG246"/>
      <c r="AH246"/>
      <c r="AI246"/>
    </row>
    <row r="247" spans="1:35" s="41" customFormat="1">
      <c r="A247" s="43"/>
      <c r="B247" s="42"/>
      <c r="C247"/>
      <c r="D247"/>
      <c r="E247"/>
      <c r="Q247" s="42"/>
      <c r="R247" s="42"/>
      <c r="S247" s="42"/>
      <c r="T247"/>
      <c r="U247"/>
      <c r="V247"/>
      <c r="W247"/>
      <c r="X247"/>
      <c r="Y247"/>
      <c r="Z247"/>
      <c r="AA247"/>
      <c r="AB247"/>
      <c r="AC247"/>
      <c r="AD247"/>
      <c r="AE247"/>
      <c r="AF247"/>
      <c r="AG247"/>
      <c r="AH247"/>
      <c r="AI247"/>
    </row>
    <row r="248" spans="1:35" s="41" customFormat="1">
      <c r="A248" s="43"/>
      <c r="B248" s="42"/>
      <c r="C248"/>
      <c r="D248"/>
      <c r="E248"/>
      <c r="Q248" s="42"/>
      <c r="R248" s="42"/>
      <c r="S248" s="42"/>
      <c r="T248"/>
      <c r="U248"/>
      <c r="V248"/>
      <c r="W248"/>
      <c r="X248"/>
      <c r="Y248"/>
      <c r="Z248"/>
      <c r="AA248"/>
      <c r="AB248"/>
      <c r="AC248"/>
      <c r="AD248"/>
      <c r="AE248"/>
      <c r="AF248"/>
      <c r="AG248"/>
      <c r="AH248"/>
      <c r="AI248"/>
    </row>
    <row r="249" spans="1:35" s="41" customFormat="1">
      <c r="A249" s="43"/>
      <c r="B249" s="42"/>
      <c r="C249"/>
      <c r="D249"/>
      <c r="E249"/>
      <c r="Q249" s="42"/>
      <c r="R249" s="42"/>
      <c r="S249" s="42"/>
      <c r="T249"/>
      <c r="U249"/>
      <c r="V249"/>
      <c r="W249"/>
      <c r="X249"/>
      <c r="Y249"/>
      <c r="Z249"/>
      <c r="AA249"/>
      <c r="AB249"/>
      <c r="AC249"/>
      <c r="AD249"/>
      <c r="AE249"/>
      <c r="AF249"/>
      <c r="AG249"/>
      <c r="AH249"/>
      <c r="AI249"/>
    </row>
    <row r="250" spans="1:35" s="41" customFormat="1">
      <c r="A250" s="43"/>
      <c r="B250" s="42"/>
      <c r="C250"/>
      <c r="D250"/>
      <c r="E250"/>
      <c r="Q250" s="42"/>
      <c r="R250" s="42"/>
      <c r="S250" s="42"/>
      <c r="T250"/>
      <c r="U250"/>
      <c r="V250"/>
      <c r="W250"/>
      <c r="X250"/>
      <c r="Y250"/>
      <c r="Z250"/>
      <c r="AA250"/>
      <c r="AB250"/>
      <c r="AC250"/>
      <c r="AD250"/>
      <c r="AE250"/>
      <c r="AF250"/>
      <c r="AG250"/>
      <c r="AH250"/>
      <c r="AI250"/>
    </row>
    <row r="251" spans="1:35" s="41" customFormat="1">
      <c r="A251" s="43"/>
      <c r="B251" s="42"/>
      <c r="C251"/>
      <c r="D251"/>
      <c r="E251"/>
      <c r="Q251" s="42"/>
      <c r="R251" s="42"/>
      <c r="S251" s="42"/>
      <c r="T251"/>
      <c r="U251"/>
      <c r="V251"/>
      <c r="W251"/>
      <c r="X251"/>
      <c r="Y251"/>
      <c r="Z251"/>
      <c r="AA251"/>
      <c r="AB251"/>
      <c r="AC251"/>
      <c r="AD251"/>
      <c r="AE251"/>
      <c r="AF251"/>
      <c r="AG251"/>
      <c r="AH251"/>
      <c r="AI251"/>
    </row>
    <row r="252" spans="1:35" s="41" customFormat="1">
      <c r="A252" s="43"/>
      <c r="B252" s="42"/>
      <c r="C252"/>
      <c r="D252"/>
      <c r="E252"/>
      <c r="Q252" s="42"/>
      <c r="R252" s="42"/>
      <c r="S252" s="42"/>
      <c r="T252"/>
      <c r="U252"/>
      <c r="V252"/>
      <c r="W252"/>
      <c r="X252"/>
      <c r="Y252"/>
      <c r="Z252"/>
      <c r="AA252"/>
      <c r="AB252"/>
      <c r="AC252"/>
      <c r="AD252"/>
      <c r="AE252"/>
      <c r="AF252"/>
      <c r="AG252"/>
      <c r="AH252"/>
      <c r="AI252"/>
    </row>
    <row r="253" spans="1:35" s="41" customFormat="1">
      <c r="A253" s="43"/>
      <c r="B253" s="42"/>
      <c r="C253"/>
      <c r="D253"/>
      <c r="E253"/>
      <c r="Q253" s="42"/>
      <c r="R253" s="42"/>
      <c r="S253" s="42"/>
      <c r="T253"/>
      <c r="U253"/>
      <c r="V253"/>
      <c r="W253"/>
      <c r="X253"/>
      <c r="Y253"/>
      <c r="Z253"/>
      <c r="AA253"/>
      <c r="AB253"/>
      <c r="AC253"/>
      <c r="AD253"/>
      <c r="AE253"/>
      <c r="AF253"/>
      <c r="AG253"/>
      <c r="AH253"/>
      <c r="AI253"/>
    </row>
    <row r="254" spans="1:35" s="41" customFormat="1">
      <c r="A254" s="43"/>
      <c r="B254" s="42"/>
      <c r="C254"/>
      <c r="D254"/>
      <c r="E254"/>
      <c r="Q254" s="42"/>
      <c r="R254" s="42"/>
      <c r="S254" s="42"/>
      <c r="T254"/>
      <c r="U254"/>
      <c r="V254"/>
      <c r="W254"/>
      <c r="X254"/>
      <c r="Y254"/>
      <c r="Z254"/>
      <c r="AA254"/>
      <c r="AB254"/>
      <c r="AC254"/>
      <c r="AD254"/>
      <c r="AE254"/>
      <c r="AF254"/>
      <c r="AG254"/>
      <c r="AH254"/>
      <c r="AI254"/>
    </row>
    <row r="255" spans="1:35" s="41" customFormat="1">
      <c r="A255" s="43"/>
      <c r="B255" s="42"/>
      <c r="C255"/>
      <c r="D255"/>
      <c r="E255"/>
      <c r="Q255" s="42"/>
      <c r="R255" s="42"/>
      <c r="S255" s="42"/>
      <c r="T255"/>
      <c r="U255"/>
      <c r="V255"/>
      <c r="W255"/>
      <c r="X255"/>
      <c r="Y255"/>
      <c r="Z255"/>
      <c r="AA255"/>
      <c r="AB255"/>
      <c r="AC255"/>
      <c r="AD255"/>
      <c r="AE255"/>
      <c r="AF255"/>
      <c r="AG255"/>
      <c r="AH255"/>
      <c r="AI255"/>
    </row>
    <row r="256" spans="1:35" s="41" customFormat="1">
      <c r="A256" s="43"/>
      <c r="B256" s="42"/>
      <c r="C256"/>
      <c r="D256"/>
      <c r="E256"/>
      <c r="Q256" s="42"/>
      <c r="R256" s="42"/>
      <c r="S256" s="42"/>
      <c r="T256"/>
      <c r="U256"/>
      <c r="V256"/>
      <c r="W256"/>
      <c r="X256"/>
      <c r="Y256"/>
      <c r="Z256"/>
      <c r="AA256"/>
      <c r="AB256"/>
      <c r="AC256"/>
      <c r="AD256"/>
      <c r="AE256"/>
      <c r="AF256"/>
      <c r="AG256"/>
      <c r="AH256"/>
      <c r="AI256"/>
    </row>
    <row r="257" spans="1:35" s="41" customFormat="1">
      <c r="A257" s="43"/>
      <c r="B257" s="42"/>
      <c r="C257"/>
      <c r="D257"/>
      <c r="E257"/>
      <c r="Q257" s="42"/>
      <c r="R257" s="42"/>
      <c r="S257" s="42"/>
      <c r="T257"/>
      <c r="U257"/>
      <c r="V257"/>
      <c r="W257"/>
      <c r="X257"/>
      <c r="Y257"/>
      <c r="Z257"/>
      <c r="AA257"/>
      <c r="AB257"/>
      <c r="AC257"/>
      <c r="AD257"/>
      <c r="AE257"/>
      <c r="AF257"/>
      <c r="AG257"/>
      <c r="AH257"/>
      <c r="AI257"/>
    </row>
    <row r="258" spans="1:35" s="41" customFormat="1">
      <c r="A258" s="43"/>
      <c r="B258" s="42"/>
      <c r="C258"/>
      <c r="D258"/>
      <c r="E258"/>
      <c r="Q258" s="42"/>
      <c r="R258" s="42"/>
      <c r="S258" s="42"/>
      <c r="T258"/>
      <c r="U258"/>
      <c r="V258"/>
      <c r="W258"/>
      <c r="X258"/>
      <c r="Y258"/>
      <c r="Z258"/>
      <c r="AA258"/>
      <c r="AB258"/>
      <c r="AC258"/>
      <c r="AD258"/>
      <c r="AE258"/>
      <c r="AF258"/>
      <c r="AG258"/>
      <c r="AH258"/>
      <c r="AI258"/>
    </row>
    <row r="259" spans="1:35" s="41" customFormat="1">
      <c r="A259" s="43"/>
      <c r="B259" s="42"/>
      <c r="C259"/>
      <c r="D259"/>
      <c r="E259"/>
      <c r="Q259" s="42"/>
      <c r="R259" s="42"/>
      <c r="S259" s="42"/>
      <c r="T259"/>
      <c r="U259"/>
      <c r="V259"/>
      <c r="W259"/>
      <c r="X259"/>
      <c r="Y259"/>
      <c r="Z259"/>
      <c r="AA259"/>
      <c r="AB259"/>
      <c r="AC259"/>
      <c r="AD259"/>
      <c r="AE259"/>
      <c r="AF259"/>
      <c r="AG259"/>
      <c r="AH259"/>
      <c r="AI259"/>
    </row>
    <row r="260" spans="1:35" s="41" customFormat="1">
      <c r="A260" s="43"/>
      <c r="B260" s="42"/>
      <c r="C260"/>
      <c r="D260"/>
      <c r="E260"/>
      <c r="Q260" s="42"/>
      <c r="R260" s="42"/>
      <c r="S260" s="42"/>
      <c r="T260"/>
      <c r="U260"/>
      <c r="V260"/>
      <c r="W260"/>
      <c r="X260"/>
      <c r="Y260"/>
      <c r="Z260"/>
      <c r="AA260"/>
      <c r="AB260"/>
      <c r="AC260"/>
      <c r="AD260"/>
      <c r="AE260"/>
      <c r="AF260"/>
      <c r="AG260"/>
      <c r="AH260"/>
      <c r="AI260"/>
    </row>
    <row r="261" spans="1:35" s="41" customFormat="1">
      <c r="A261" s="43"/>
      <c r="B261" s="42"/>
      <c r="C261"/>
      <c r="D261"/>
      <c r="E261"/>
      <c r="Q261" s="42"/>
      <c r="R261" s="42"/>
      <c r="S261" s="42"/>
      <c r="T261"/>
      <c r="U261"/>
      <c r="V261"/>
      <c r="W261"/>
      <c r="X261"/>
      <c r="Y261"/>
      <c r="Z261"/>
      <c r="AA261"/>
      <c r="AB261"/>
      <c r="AC261"/>
      <c r="AD261"/>
      <c r="AE261"/>
      <c r="AF261"/>
      <c r="AG261"/>
      <c r="AH261"/>
      <c r="AI261"/>
    </row>
    <row r="262" spans="1:35" s="41" customFormat="1">
      <c r="A262" s="43"/>
      <c r="B262" s="42"/>
      <c r="C262"/>
      <c r="D262"/>
      <c r="E262"/>
      <c r="Q262" s="42"/>
      <c r="R262" s="42"/>
      <c r="S262" s="42"/>
      <c r="T262"/>
      <c r="U262"/>
      <c r="V262"/>
      <c r="W262"/>
      <c r="X262"/>
      <c r="Y262"/>
      <c r="Z262"/>
      <c r="AA262"/>
      <c r="AB262"/>
      <c r="AC262"/>
      <c r="AD262"/>
      <c r="AE262"/>
      <c r="AF262"/>
      <c r="AG262"/>
      <c r="AH262"/>
      <c r="AI262"/>
    </row>
    <row r="263" spans="1:35" s="41" customFormat="1">
      <c r="A263" s="43"/>
      <c r="B263" s="42"/>
      <c r="C263"/>
      <c r="D263"/>
      <c r="E263"/>
      <c r="Q263" s="42"/>
      <c r="R263" s="42"/>
      <c r="S263" s="42"/>
      <c r="T263"/>
      <c r="U263"/>
      <c r="V263"/>
      <c r="W263"/>
      <c r="X263"/>
      <c r="Y263"/>
      <c r="Z263"/>
      <c r="AA263"/>
      <c r="AB263"/>
      <c r="AC263"/>
      <c r="AD263"/>
      <c r="AE263"/>
      <c r="AF263"/>
      <c r="AG263"/>
      <c r="AH263"/>
      <c r="AI263"/>
    </row>
    <row r="264" spans="1:35" s="41" customFormat="1">
      <c r="A264" s="43"/>
      <c r="B264" s="42"/>
      <c r="C264"/>
      <c r="D264"/>
      <c r="E264"/>
      <c r="Q264" s="42"/>
      <c r="R264" s="42"/>
      <c r="S264" s="42"/>
      <c r="T264"/>
      <c r="U264"/>
      <c r="V264"/>
      <c r="W264"/>
      <c r="X264"/>
      <c r="Y264"/>
      <c r="Z264"/>
      <c r="AA264"/>
      <c r="AB264"/>
      <c r="AC264"/>
      <c r="AD264"/>
      <c r="AE264"/>
      <c r="AF264"/>
      <c r="AG264"/>
      <c r="AH264"/>
      <c r="AI264"/>
    </row>
    <row r="265" spans="1:35" s="41" customFormat="1">
      <c r="A265" s="43"/>
      <c r="B265" s="42"/>
      <c r="C265"/>
      <c r="D265"/>
      <c r="E265"/>
      <c r="Q265" s="42"/>
      <c r="R265" s="42"/>
      <c r="S265" s="42"/>
      <c r="T265"/>
      <c r="U265"/>
      <c r="V265"/>
      <c r="W265"/>
      <c r="X265"/>
      <c r="Y265"/>
      <c r="Z265"/>
      <c r="AA265"/>
      <c r="AB265"/>
      <c r="AC265"/>
      <c r="AD265"/>
      <c r="AE265"/>
      <c r="AF265"/>
      <c r="AG265"/>
      <c r="AH265"/>
      <c r="AI265"/>
    </row>
    <row r="266" spans="1:35" s="41" customFormat="1">
      <c r="A266" s="43"/>
      <c r="B266" s="42"/>
      <c r="C266"/>
      <c r="D266"/>
      <c r="E266"/>
      <c r="Q266" s="42"/>
      <c r="R266" s="42"/>
      <c r="S266" s="42"/>
      <c r="T266"/>
      <c r="U266"/>
      <c r="V266"/>
      <c r="W266"/>
      <c r="X266"/>
      <c r="Y266"/>
      <c r="Z266"/>
      <c r="AA266"/>
      <c r="AB266"/>
      <c r="AC266"/>
      <c r="AD266"/>
      <c r="AE266"/>
      <c r="AF266"/>
      <c r="AG266"/>
      <c r="AH266"/>
      <c r="AI266"/>
    </row>
    <row r="267" spans="1:35" s="41" customFormat="1">
      <c r="A267" s="43"/>
      <c r="B267" s="42"/>
      <c r="C267"/>
      <c r="D267"/>
      <c r="E267"/>
      <c r="Q267" s="42"/>
      <c r="R267" s="42"/>
      <c r="S267" s="42"/>
      <c r="T267"/>
      <c r="U267"/>
      <c r="V267"/>
      <c r="W267"/>
      <c r="X267"/>
      <c r="Y267"/>
      <c r="Z267"/>
      <c r="AA267"/>
      <c r="AB267"/>
      <c r="AC267"/>
      <c r="AD267"/>
      <c r="AE267"/>
      <c r="AF267"/>
      <c r="AG267"/>
      <c r="AH267"/>
      <c r="AI267"/>
    </row>
    <row r="268" spans="1:35" s="41" customFormat="1">
      <c r="A268" s="43"/>
      <c r="B268" s="42"/>
      <c r="C268"/>
      <c r="D268"/>
      <c r="E268"/>
      <c r="Q268" s="42"/>
      <c r="R268" s="42"/>
      <c r="S268" s="42"/>
      <c r="T268"/>
      <c r="U268"/>
      <c r="V268"/>
      <c r="W268"/>
      <c r="X268"/>
      <c r="Y268"/>
      <c r="Z268"/>
      <c r="AA268"/>
      <c r="AB268"/>
      <c r="AC268"/>
      <c r="AD268"/>
      <c r="AE268"/>
      <c r="AF268"/>
      <c r="AG268"/>
      <c r="AH268"/>
      <c r="AI268"/>
    </row>
    <row r="269" spans="1:35" s="41" customFormat="1">
      <c r="A269" s="43"/>
      <c r="B269" s="42"/>
      <c r="C269"/>
      <c r="D269"/>
      <c r="E269"/>
      <c r="Q269" s="42"/>
      <c r="R269" s="42"/>
      <c r="S269" s="42"/>
      <c r="T269"/>
      <c r="U269"/>
      <c r="V269"/>
      <c r="W269"/>
      <c r="X269"/>
      <c r="Y269"/>
      <c r="Z269"/>
      <c r="AA269"/>
      <c r="AB269"/>
      <c r="AC269"/>
      <c r="AD269"/>
      <c r="AE269"/>
      <c r="AF269"/>
      <c r="AG269"/>
      <c r="AH269"/>
      <c r="AI269"/>
    </row>
    <row r="270" spans="1:35" s="41" customFormat="1">
      <c r="A270" s="43"/>
      <c r="B270" s="42"/>
      <c r="C270"/>
      <c r="D270"/>
      <c r="E270"/>
      <c r="Q270" s="42"/>
      <c r="R270" s="42"/>
      <c r="S270" s="42"/>
      <c r="T270"/>
      <c r="U270"/>
      <c r="V270"/>
      <c r="W270"/>
      <c r="X270"/>
      <c r="Y270"/>
      <c r="Z270"/>
      <c r="AA270"/>
      <c r="AB270"/>
      <c r="AC270"/>
      <c r="AD270"/>
      <c r="AE270"/>
      <c r="AF270"/>
      <c r="AG270"/>
      <c r="AH270"/>
      <c r="AI270"/>
    </row>
    <row r="271" spans="1:35" s="41" customFormat="1">
      <c r="A271" s="43"/>
      <c r="B271" s="42"/>
      <c r="C271"/>
      <c r="D271"/>
      <c r="E271"/>
      <c r="Q271" s="42"/>
      <c r="R271" s="42"/>
      <c r="S271" s="42"/>
      <c r="T271"/>
      <c r="U271"/>
      <c r="V271"/>
      <c r="W271"/>
      <c r="X271"/>
      <c r="Y271"/>
      <c r="Z271"/>
      <c r="AA271"/>
      <c r="AB271"/>
      <c r="AC271"/>
      <c r="AD271"/>
      <c r="AE271"/>
      <c r="AF271"/>
      <c r="AG271"/>
      <c r="AH271"/>
      <c r="AI271"/>
    </row>
    <row r="272" spans="1:35" s="41" customFormat="1">
      <c r="A272" s="43"/>
      <c r="B272" s="42"/>
      <c r="C272"/>
      <c r="D272"/>
      <c r="E272"/>
      <c r="Q272" s="42"/>
      <c r="R272" s="42"/>
      <c r="S272" s="42"/>
      <c r="T272"/>
      <c r="U272"/>
      <c r="V272"/>
      <c r="W272"/>
      <c r="X272"/>
      <c r="Y272"/>
      <c r="Z272"/>
      <c r="AA272"/>
      <c r="AB272"/>
      <c r="AC272"/>
      <c r="AD272"/>
      <c r="AE272"/>
      <c r="AF272"/>
      <c r="AG272"/>
      <c r="AH272"/>
      <c r="AI272"/>
    </row>
    <row r="273" spans="1:35" s="41" customFormat="1">
      <c r="A273" s="43"/>
      <c r="B273" s="42"/>
      <c r="C273"/>
      <c r="D273"/>
      <c r="E273"/>
      <c r="Q273" s="42"/>
      <c r="R273" s="42"/>
      <c r="S273" s="42"/>
      <c r="T273"/>
      <c r="U273"/>
      <c r="V273"/>
      <c r="W273"/>
      <c r="X273"/>
      <c r="Y273"/>
      <c r="Z273"/>
      <c r="AA273"/>
      <c r="AB273"/>
      <c r="AC273"/>
      <c r="AD273"/>
      <c r="AE273"/>
      <c r="AF273"/>
      <c r="AG273"/>
      <c r="AH273"/>
      <c r="AI273"/>
    </row>
    <row r="274" spans="1:35" s="41" customFormat="1">
      <c r="A274" s="43"/>
      <c r="B274" s="42"/>
      <c r="C274"/>
      <c r="D274"/>
      <c r="E274"/>
      <c r="Q274" s="42"/>
      <c r="R274" s="42"/>
      <c r="S274" s="42"/>
      <c r="T274"/>
      <c r="U274"/>
      <c r="V274"/>
      <c r="W274"/>
      <c r="X274"/>
      <c r="Y274"/>
      <c r="Z274"/>
      <c r="AA274"/>
      <c r="AB274"/>
      <c r="AC274"/>
      <c r="AD274"/>
      <c r="AE274"/>
      <c r="AF274"/>
      <c r="AG274"/>
      <c r="AH274"/>
      <c r="AI274"/>
    </row>
    <row r="275" spans="1:35" s="41" customFormat="1">
      <c r="A275" s="43"/>
      <c r="B275" s="42"/>
      <c r="C275"/>
      <c r="D275"/>
      <c r="E275"/>
      <c r="Q275" s="42"/>
      <c r="R275" s="42"/>
      <c r="S275" s="42"/>
      <c r="T275"/>
      <c r="U275"/>
      <c r="V275"/>
      <c r="W275"/>
      <c r="X275"/>
      <c r="Y275"/>
      <c r="Z275"/>
      <c r="AA275"/>
      <c r="AB275"/>
      <c r="AC275"/>
      <c r="AD275"/>
      <c r="AE275"/>
      <c r="AF275"/>
      <c r="AG275"/>
      <c r="AH275"/>
      <c r="AI275"/>
    </row>
    <row r="276" spans="1:35" s="41" customFormat="1">
      <c r="A276" s="43"/>
      <c r="B276" s="42"/>
      <c r="C276"/>
      <c r="D276"/>
      <c r="E276"/>
      <c r="Q276" s="42"/>
      <c r="R276" s="42"/>
      <c r="S276" s="42"/>
      <c r="T276"/>
      <c r="U276"/>
      <c r="V276"/>
      <c r="W276"/>
      <c r="X276"/>
      <c r="Y276"/>
      <c r="Z276"/>
      <c r="AA276"/>
      <c r="AB276"/>
      <c r="AC276"/>
      <c r="AD276"/>
      <c r="AE276"/>
      <c r="AF276"/>
      <c r="AG276"/>
      <c r="AH276"/>
      <c r="AI276"/>
    </row>
    <row r="277" spans="1:35" s="41" customFormat="1">
      <c r="A277" s="43"/>
      <c r="B277" s="42"/>
      <c r="C277"/>
      <c r="D277"/>
      <c r="E277"/>
      <c r="Q277" s="42"/>
      <c r="R277" s="42"/>
      <c r="S277" s="42"/>
      <c r="T277"/>
      <c r="U277"/>
      <c r="V277"/>
      <c r="W277"/>
      <c r="X277"/>
      <c r="Y277"/>
      <c r="Z277"/>
      <c r="AA277"/>
      <c r="AB277"/>
      <c r="AC277"/>
      <c r="AD277"/>
      <c r="AE277"/>
      <c r="AF277"/>
      <c r="AG277"/>
      <c r="AH277"/>
      <c r="AI277"/>
    </row>
    <row r="278" spans="1:35" s="41" customFormat="1">
      <c r="A278" s="43"/>
      <c r="B278" s="42"/>
      <c r="C278"/>
      <c r="D278"/>
      <c r="E278"/>
      <c r="Q278" s="42"/>
      <c r="R278" s="42"/>
      <c r="S278" s="42"/>
      <c r="T278"/>
      <c r="U278"/>
      <c r="V278"/>
      <c r="W278"/>
      <c r="X278"/>
      <c r="Y278"/>
      <c r="Z278"/>
      <c r="AA278"/>
      <c r="AB278"/>
      <c r="AC278"/>
      <c r="AD278"/>
      <c r="AE278"/>
      <c r="AF278"/>
      <c r="AG278"/>
      <c r="AH278"/>
      <c r="AI278"/>
    </row>
    <row r="279" spans="1:35" s="41" customFormat="1">
      <c r="A279" s="43"/>
      <c r="B279" s="42"/>
      <c r="C279"/>
      <c r="D279"/>
      <c r="E279"/>
      <c r="Q279" s="42"/>
      <c r="R279" s="42"/>
      <c r="S279" s="42"/>
      <c r="T279"/>
      <c r="U279"/>
      <c r="V279"/>
      <c r="W279"/>
      <c r="X279"/>
      <c r="Y279"/>
      <c r="Z279"/>
      <c r="AA279"/>
      <c r="AB279"/>
      <c r="AC279"/>
      <c r="AD279"/>
      <c r="AE279"/>
      <c r="AF279"/>
      <c r="AG279"/>
      <c r="AH279"/>
      <c r="AI279"/>
    </row>
    <row r="280" spans="1:35" s="41" customFormat="1">
      <c r="A280" s="43"/>
      <c r="B280" s="42"/>
      <c r="C280"/>
      <c r="D280"/>
      <c r="E280"/>
      <c r="Q280" s="42"/>
      <c r="R280" s="42"/>
      <c r="S280" s="42"/>
      <c r="T280"/>
      <c r="U280"/>
      <c r="V280"/>
      <c r="W280"/>
      <c r="X280"/>
      <c r="Y280"/>
      <c r="Z280"/>
      <c r="AA280"/>
      <c r="AB280"/>
      <c r="AC280"/>
      <c r="AD280"/>
      <c r="AE280"/>
      <c r="AF280"/>
      <c r="AG280"/>
      <c r="AH280"/>
      <c r="AI280"/>
    </row>
    <row r="281" spans="1:35" s="41" customFormat="1">
      <c r="A281" s="43"/>
      <c r="B281" s="42"/>
      <c r="C281"/>
      <c r="D281"/>
      <c r="E281"/>
      <c r="Q281" s="42"/>
      <c r="R281" s="42"/>
      <c r="S281" s="42"/>
      <c r="T281"/>
      <c r="U281"/>
      <c r="V281"/>
      <c r="W281"/>
      <c r="X281"/>
      <c r="Y281"/>
      <c r="Z281"/>
      <c r="AA281"/>
      <c r="AB281"/>
      <c r="AC281"/>
      <c r="AD281"/>
      <c r="AE281"/>
      <c r="AF281"/>
      <c r="AG281"/>
      <c r="AH281"/>
      <c r="AI281"/>
    </row>
    <row r="282" spans="1:35" s="41" customFormat="1">
      <c r="A282" s="43"/>
      <c r="B282" s="42"/>
      <c r="C282"/>
      <c r="D282"/>
      <c r="E282"/>
      <c r="Q282" s="42"/>
      <c r="R282" s="42"/>
      <c r="S282" s="42"/>
      <c r="T282"/>
      <c r="U282"/>
      <c r="V282"/>
      <c r="W282"/>
      <c r="X282"/>
      <c r="Y282"/>
      <c r="Z282"/>
      <c r="AA282"/>
      <c r="AB282"/>
      <c r="AC282"/>
      <c r="AD282"/>
      <c r="AE282"/>
      <c r="AF282"/>
      <c r="AG282"/>
      <c r="AH282"/>
      <c r="AI282"/>
    </row>
    <row r="283" spans="1:35" s="41" customFormat="1">
      <c r="A283" s="43"/>
      <c r="B283" s="42"/>
      <c r="C283"/>
      <c r="D283"/>
      <c r="E283"/>
      <c r="Q283" s="42"/>
      <c r="R283" s="42"/>
      <c r="S283" s="42"/>
      <c r="T283"/>
      <c r="U283"/>
      <c r="V283"/>
      <c r="W283"/>
      <c r="X283"/>
      <c r="Y283"/>
      <c r="Z283"/>
      <c r="AA283"/>
      <c r="AB283"/>
      <c r="AC283"/>
      <c r="AD283"/>
      <c r="AE283"/>
      <c r="AF283"/>
      <c r="AG283"/>
      <c r="AH283"/>
      <c r="AI283"/>
    </row>
    <row r="284" spans="1:35" s="41" customFormat="1">
      <c r="A284" s="43"/>
      <c r="B284" s="42"/>
      <c r="C284"/>
      <c r="D284"/>
      <c r="E284"/>
      <c r="Q284" s="42"/>
      <c r="R284" s="42"/>
      <c r="S284" s="42"/>
      <c r="T284"/>
      <c r="U284"/>
      <c r="V284"/>
      <c r="W284"/>
      <c r="X284"/>
      <c r="Y284"/>
      <c r="Z284"/>
      <c r="AA284"/>
      <c r="AB284"/>
      <c r="AC284"/>
      <c r="AD284"/>
      <c r="AE284"/>
      <c r="AF284"/>
      <c r="AG284"/>
      <c r="AH284"/>
      <c r="AI284"/>
    </row>
    <row r="285" spans="1:35" s="41" customFormat="1">
      <c r="A285" s="43"/>
      <c r="B285" s="42"/>
      <c r="C285"/>
      <c r="D285"/>
      <c r="E285"/>
      <c r="Q285" s="42"/>
      <c r="R285" s="42"/>
      <c r="S285" s="42"/>
      <c r="T285"/>
      <c r="U285"/>
      <c r="V285"/>
      <c r="W285"/>
      <c r="X285"/>
      <c r="Y285"/>
      <c r="Z285"/>
      <c r="AA285"/>
      <c r="AB285"/>
      <c r="AC285"/>
      <c r="AD285"/>
      <c r="AE285"/>
      <c r="AF285"/>
      <c r="AG285"/>
      <c r="AH285"/>
      <c r="AI285"/>
    </row>
    <row r="286" spans="1:35" s="41" customFormat="1">
      <c r="A286" s="43"/>
      <c r="B286" s="42"/>
      <c r="C286"/>
      <c r="D286"/>
      <c r="E286"/>
      <c r="Q286" s="42"/>
      <c r="R286" s="42"/>
      <c r="S286" s="42"/>
      <c r="T286"/>
      <c r="U286"/>
      <c r="V286"/>
      <c r="W286"/>
      <c r="X286"/>
      <c r="Y286"/>
      <c r="Z286"/>
      <c r="AA286"/>
      <c r="AB286"/>
      <c r="AC286"/>
      <c r="AD286"/>
      <c r="AE286"/>
      <c r="AF286"/>
      <c r="AG286"/>
      <c r="AH286"/>
      <c r="AI286"/>
    </row>
    <row r="287" spans="1:35" s="41" customFormat="1">
      <c r="A287" s="43"/>
      <c r="B287" s="42"/>
      <c r="C287"/>
      <c r="D287"/>
      <c r="E287"/>
      <c r="Q287" s="42"/>
      <c r="R287" s="42"/>
      <c r="S287" s="42"/>
      <c r="T287"/>
      <c r="U287"/>
      <c r="V287"/>
      <c r="W287"/>
      <c r="X287"/>
      <c r="Y287"/>
      <c r="Z287"/>
      <c r="AA287"/>
      <c r="AB287"/>
      <c r="AC287"/>
      <c r="AD287"/>
      <c r="AE287"/>
      <c r="AF287"/>
      <c r="AG287"/>
      <c r="AH287"/>
      <c r="AI287"/>
    </row>
    <row r="288" spans="1:35" s="41" customFormat="1">
      <c r="A288" s="43"/>
      <c r="B288" s="42"/>
      <c r="C288"/>
      <c r="D288"/>
      <c r="E288"/>
      <c r="Q288" s="42"/>
      <c r="R288" s="42"/>
      <c r="S288" s="42"/>
      <c r="T288"/>
      <c r="U288"/>
      <c r="V288"/>
      <c r="W288"/>
      <c r="X288"/>
      <c r="Y288"/>
      <c r="Z288"/>
      <c r="AA288"/>
      <c r="AB288"/>
      <c r="AC288"/>
      <c r="AD288"/>
      <c r="AE288"/>
      <c r="AF288"/>
      <c r="AG288"/>
      <c r="AH288"/>
      <c r="AI288"/>
    </row>
    <row r="289" spans="1:35" s="41" customFormat="1">
      <c r="A289" s="43"/>
      <c r="B289" s="42"/>
      <c r="C289"/>
      <c r="D289"/>
      <c r="E289"/>
      <c r="Q289" s="42"/>
      <c r="R289" s="42"/>
      <c r="S289" s="42"/>
      <c r="T289"/>
      <c r="U289"/>
      <c r="V289"/>
      <c r="W289"/>
      <c r="X289"/>
      <c r="Y289"/>
      <c r="Z289"/>
      <c r="AA289"/>
      <c r="AB289"/>
      <c r="AC289"/>
      <c r="AD289"/>
      <c r="AE289"/>
      <c r="AF289"/>
      <c r="AG289"/>
      <c r="AH289"/>
      <c r="AI289"/>
    </row>
    <row r="290" spans="1:35" s="41" customFormat="1">
      <c r="A290" s="43"/>
      <c r="B290" s="42"/>
      <c r="C290"/>
      <c r="D290"/>
      <c r="E290"/>
      <c r="Q290" s="42"/>
      <c r="R290" s="42"/>
      <c r="S290" s="42"/>
      <c r="T290"/>
      <c r="U290"/>
      <c r="V290"/>
      <c r="W290"/>
      <c r="X290"/>
      <c r="Y290"/>
      <c r="Z290"/>
      <c r="AA290"/>
      <c r="AB290"/>
      <c r="AC290"/>
      <c r="AD290"/>
      <c r="AE290"/>
      <c r="AF290"/>
      <c r="AG290"/>
      <c r="AH290"/>
      <c r="AI290"/>
    </row>
    <row r="291" spans="1:35" s="41" customFormat="1">
      <c r="A291" s="43"/>
      <c r="B291" s="42"/>
      <c r="C291"/>
      <c r="D291"/>
      <c r="E291"/>
      <c r="Q291" s="42"/>
      <c r="R291" s="42"/>
      <c r="S291" s="42"/>
      <c r="T291"/>
      <c r="U291"/>
      <c r="V291"/>
      <c r="W291"/>
      <c r="X291"/>
      <c r="Y291"/>
      <c r="Z291"/>
      <c r="AA291"/>
      <c r="AB291"/>
      <c r="AC291"/>
      <c r="AD291"/>
      <c r="AE291"/>
      <c r="AF291"/>
      <c r="AG291"/>
      <c r="AH291"/>
      <c r="AI291"/>
    </row>
    <row r="292" spans="1:35" s="41" customFormat="1">
      <c r="A292" s="43"/>
      <c r="B292" s="42"/>
      <c r="C292"/>
      <c r="D292"/>
      <c r="E292"/>
      <c r="Q292" s="42"/>
      <c r="R292" s="42"/>
      <c r="S292" s="42"/>
      <c r="T292"/>
      <c r="U292"/>
      <c r="V292"/>
      <c r="W292"/>
      <c r="X292"/>
      <c r="Y292"/>
      <c r="Z292"/>
      <c r="AA292"/>
      <c r="AB292"/>
      <c r="AC292"/>
      <c r="AD292"/>
      <c r="AE292"/>
      <c r="AF292"/>
      <c r="AG292"/>
      <c r="AH292"/>
      <c r="AI292"/>
    </row>
    <row r="293" spans="1:35" s="41" customFormat="1">
      <c r="A293" s="43"/>
      <c r="B293" s="42"/>
      <c r="C293"/>
      <c r="D293"/>
      <c r="E293"/>
      <c r="Q293" s="42"/>
      <c r="R293" s="42"/>
      <c r="S293" s="42"/>
      <c r="T293"/>
      <c r="U293"/>
      <c r="V293"/>
      <c r="W293"/>
      <c r="X293"/>
      <c r="Y293"/>
      <c r="Z293"/>
      <c r="AA293"/>
      <c r="AB293"/>
      <c r="AC293"/>
      <c r="AD293"/>
      <c r="AE293"/>
      <c r="AF293"/>
      <c r="AG293"/>
      <c r="AH293"/>
      <c r="AI293"/>
    </row>
    <row r="294" spans="1:35" s="41" customFormat="1">
      <c r="A294" s="43"/>
      <c r="B294" s="42"/>
      <c r="C294"/>
      <c r="D294"/>
      <c r="E294"/>
      <c r="Q294" s="42"/>
      <c r="R294" s="42"/>
      <c r="S294" s="42"/>
      <c r="T294"/>
      <c r="U294"/>
      <c r="V294"/>
      <c r="W294"/>
      <c r="X294"/>
      <c r="Y294"/>
      <c r="Z294"/>
      <c r="AA294"/>
      <c r="AB294"/>
      <c r="AC294"/>
      <c r="AD294"/>
      <c r="AE294"/>
      <c r="AF294"/>
      <c r="AG294"/>
      <c r="AH294"/>
      <c r="AI294"/>
    </row>
    <row r="295" spans="1:35" s="41" customFormat="1">
      <c r="A295" s="43"/>
      <c r="B295" s="42"/>
      <c r="C295"/>
      <c r="D295"/>
      <c r="E295"/>
      <c r="Q295" s="42"/>
      <c r="R295" s="42"/>
      <c r="S295" s="42"/>
      <c r="T295"/>
      <c r="U295"/>
      <c r="V295"/>
      <c r="W295"/>
      <c r="X295"/>
      <c r="Y295"/>
      <c r="Z295"/>
      <c r="AA295"/>
      <c r="AB295"/>
      <c r="AC295"/>
      <c r="AD295"/>
      <c r="AE295"/>
      <c r="AF295"/>
      <c r="AG295"/>
      <c r="AH295"/>
      <c r="AI295"/>
    </row>
    <row r="296" spans="1:35" s="41" customFormat="1">
      <c r="A296" s="43"/>
      <c r="B296" s="42"/>
      <c r="C296"/>
      <c r="D296"/>
      <c r="E296"/>
      <c r="Q296" s="42"/>
      <c r="R296" s="42"/>
      <c r="S296" s="42"/>
      <c r="T296"/>
      <c r="U296"/>
      <c r="V296"/>
      <c r="W296"/>
      <c r="X296"/>
      <c r="Y296"/>
      <c r="Z296"/>
      <c r="AA296"/>
      <c r="AB296"/>
      <c r="AC296"/>
      <c r="AD296"/>
      <c r="AE296"/>
      <c r="AF296"/>
      <c r="AG296"/>
      <c r="AH296"/>
      <c r="AI296"/>
    </row>
    <row r="297" spans="1:35" s="41" customFormat="1">
      <c r="A297" s="43"/>
      <c r="B297" s="42"/>
      <c r="C297"/>
      <c r="D297"/>
      <c r="E297"/>
      <c r="Q297" s="42"/>
      <c r="R297" s="42"/>
      <c r="S297" s="42"/>
      <c r="T297"/>
      <c r="U297"/>
      <c r="V297"/>
      <c r="W297"/>
      <c r="X297"/>
      <c r="Y297"/>
      <c r="Z297"/>
      <c r="AA297"/>
      <c r="AB297"/>
      <c r="AC297"/>
      <c r="AD297"/>
      <c r="AE297"/>
      <c r="AF297"/>
      <c r="AG297"/>
      <c r="AH297"/>
      <c r="AI297"/>
    </row>
    <row r="298" spans="1:35" s="41" customFormat="1">
      <c r="A298" s="43"/>
      <c r="B298" s="42"/>
      <c r="C298"/>
      <c r="D298"/>
      <c r="E298"/>
      <c r="Q298" s="42"/>
      <c r="R298" s="42"/>
      <c r="S298" s="42"/>
      <c r="T298"/>
      <c r="U298"/>
      <c r="V298"/>
      <c r="W298"/>
      <c r="X298"/>
      <c r="Y298"/>
      <c r="Z298"/>
      <c r="AA298"/>
      <c r="AB298"/>
      <c r="AC298"/>
      <c r="AD298"/>
      <c r="AE298"/>
      <c r="AF298"/>
      <c r="AG298"/>
      <c r="AH298"/>
      <c r="AI298"/>
    </row>
    <row r="299" spans="1:35" s="41" customFormat="1">
      <c r="A299" s="43"/>
      <c r="B299" s="42"/>
      <c r="C299"/>
      <c r="D299"/>
      <c r="E299"/>
      <c r="Q299" s="42"/>
      <c r="R299" s="42"/>
      <c r="S299" s="42"/>
      <c r="T299"/>
      <c r="U299"/>
      <c r="V299"/>
      <c r="W299"/>
      <c r="X299"/>
      <c r="Y299"/>
      <c r="Z299"/>
      <c r="AA299"/>
      <c r="AB299"/>
      <c r="AC299"/>
      <c r="AD299"/>
      <c r="AE299"/>
      <c r="AF299"/>
      <c r="AG299"/>
      <c r="AH299"/>
      <c r="AI299"/>
    </row>
    <row r="300" spans="1:35" s="41" customFormat="1">
      <c r="A300" s="43"/>
      <c r="B300" s="42"/>
      <c r="C300"/>
      <c r="D300"/>
      <c r="E300"/>
      <c r="Q300" s="42"/>
      <c r="R300" s="42"/>
      <c r="S300" s="42"/>
      <c r="T300"/>
      <c r="U300"/>
      <c r="V300"/>
      <c r="W300"/>
      <c r="X300"/>
      <c r="Y300"/>
      <c r="Z300"/>
      <c r="AA300"/>
      <c r="AB300"/>
      <c r="AC300"/>
      <c r="AD300"/>
      <c r="AE300"/>
      <c r="AF300"/>
      <c r="AG300"/>
      <c r="AH300"/>
      <c r="AI300"/>
    </row>
    <row r="301" spans="1:35" s="41" customFormat="1">
      <c r="A301" s="43"/>
      <c r="B301" s="42"/>
      <c r="C301"/>
      <c r="D301"/>
      <c r="E301"/>
      <c r="Q301" s="42"/>
      <c r="R301" s="42"/>
      <c r="S301" s="42"/>
      <c r="T301"/>
      <c r="U301"/>
      <c r="V301"/>
      <c r="W301"/>
      <c r="X301"/>
      <c r="Y301"/>
      <c r="Z301"/>
      <c r="AA301"/>
      <c r="AB301"/>
      <c r="AC301"/>
      <c r="AD301"/>
      <c r="AE301"/>
      <c r="AF301"/>
      <c r="AG301"/>
      <c r="AH301"/>
      <c r="AI301"/>
    </row>
    <row r="302" spans="1:35" s="41" customFormat="1">
      <c r="A302" s="43"/>
      <c r="B302" s="42"/>
      <c r="C302"/>
      <c r="D302"/>
      <c r="E302"/>
      <c r="Q302" s="42"/>
      <c r="R302" s="42"/>
      <c r="S302" s="42"/>
      <c r="T302"/>
      <c r="U302"/>
      <c r="V302"/>
      <c r="W302"/>
      <c r="X302"/>
      <c r="Y302"/>
      <c r="Z302"/>
      <c r="AA302"/>
      <c r="AB302"/>
      <c r="AC302"/>
      <c r="AD302"/>
      <c r="AE302"/>
      <c r="AF302"/>
      <c r="AG302"/>
      <c r="AH302"/>
      <c r="AI302"/>
    </row>
    <row r="303" spans="1:35" s="41" customFormat="1">
      <c r="A303" s="43"/>
      <c r="B303" s="42"/>
      <c r="C303"/>
      <c r="D303"/>
      <c r="E303"/>
      <c r="Q303" s="42"/>
      <c r="R303" s="42"/>
      <c r="S303" s="42"/>
      <c r="T303"/>
      <c r="U303"/>
      <c r="V303"/>
      <c r="W303"/>
      <c r="X303"/>
      <c r="Y303"/>
      <c r="Z303"/>
      <c r="AA303"/>
      <c r="AB303"/>
      <c r="AC303"/>
      <c r="AD303"/>
      <c r="AE303"/>
      <c r="AF303"/>
      <c r="AG303"/>
      <c r="AH303"/>
      <c r="AI303"/>
    </row>
    <row r="304" spans="1:35" s="41" customFormat="1">
      <c r="A304" s="43"/>
      <c r="B304" s="42"/>
      <c r="C304"/>
      <c r="D304"/>
      <c r="E304"/>
      <c r="Q304" s="42"/>
      <c r="R304" s="42"/>
      <c r="S304" s="42"/>
      <c r="T304"/>
      <c r="U304"/>
      <c r="V304"/>
      <c r="W304"/>
      <c r="X304"/>
      <c r="Y304"/>
      <c r="Z304"/>
      <c r="AA304"/>
      <c r="AB304"/>
      <c r="AC304"/>
      <c r="AD304"/>
      <c r="AE304"/>
      <c r="AF304"/>
      <c r="AG304"/>
      <c r="AH304"/>
      <c r="AI304"/>
    </row>
    <row r="305" spans="1:35" s="41" customFormat="1">
      <c r="A305" s="43"/>
      <c r="B305" s="42"/>
      <c r="C305"/>
      <c r="D305"/>
      <c r="E305"/>
      <c r="Q305" s="42"/>
      <c r="R305" s="42"/>
      <c r="S305" s="42"/>
      <c r="T305"/>
      <c r="U305"/>
      <c r="V305"/>
      <c r="W305"/>
      <c r="X305"/>
      <c r="Y305"/>
      <c r="Z305"/>
      <c r="AA305"/>
      <c r="AB305"/>
      <c r="AC305"/>
      <c r="AD305"/>
      <c r="AE305"/>
      <c r="AF305"/>
      <c r="AG305"/>
      <c r="AH305"/>
      <c r="AI305"/>
    </row>
    <row r="306" spans="1:35" s="41" customFormat="1">
      <c r="A306" s="43"/>
      <c r="B306" s="42"/>
      <c r="C306"/>
      <c r="D306"/>
      <c r="E306"/>
      <c r="Q306" s="42"/>
      <c r="R306" s="42"/>
      <c r="S306" s="42"/>
      <c r="T306"/>
      <c r="U306"/>
      <c r="V306"/>
      <c r="W306"/>
      <c r="X306"/>
      <c r="Y306"/>
      <c r="Z306"/>
      <c r="AA306"/>
      <c r="AB306"/>
      <c r="AC306"/>
      <c r="AD306"/>
      <c r="AE306"/>
      <c r="AF306"/>
      <c r="AG306"/>
      <c r="AH306"/>
      <c r="AI306"/>
    </row>
    <row r="307" spans="1:35" s="41" customFormat="1">
      <c r="A307" s="43"/>
      <c r="B307" s="42"/>
      <c r="C307"/>
      <c r="D307"/>
      <c r="E307"/>
      <c r="Q307" s="42"/>
      <c r="R307" s="42"/>
      <c r="S307" s="42"/>
      <c r="T307"/>
      <c r="U307"/>
      <c r="V307"/>
      <c r="W307"/>
      <c r="X307"/>
      <c r="Y307"/>
      <c r="Z307"/>
      <c r="AA307"/>
      <c r="AB307"/>
      <c r="AC307"/>
      <c r="AD307"/>
      <c r="AE307"/>
      <c r="AF307"/>
      <c r="AG307"/>
      <c r="AH307"/>
      <c r="AI307"/>
    </row>
    <row r="308" spans="1:35" s="41" customFormat="1">
      <c r="A308" s="43"/>
      <c r="B308" s="42"/>
      <c r="C308"/>
      <c r="D308"/>
      <c r="E308"/>
      <c r="Q308" s="42"/>
      <c r="R308" s="42"/>
      <c r="S308" s="42"/>
      <c r="T308"/>
      <c r="U308"/>
      <c r="V308"/>
      <c r="W308"/>
      <c r="X308"/>
      <c r="Y308"/>
      <c r="Z308"/>
      <c r="AA308"/>
      <c r="AB308"/>
      <c r="AC308"/>
      <c r="AD308"/>
      <c r="AE308"/>
      <c r="AF308"/>
      <c r="AG308"/>
      <c r="AH308"/>
      <c r="AI308"/>
    </row>
    <row r="309" spans="1:35" s="41" customFormat="1">
      <c r="A309" s="43"/>
      <c r="B309" s="42"/>
      <c r="C309"/>
      <c r="D309"/>
      <c r="E309"/>
      <c r="Q309" s="42"/>
      <c r="R309" s="42"/>
      <c r="S309" s="42"/>
      <c r="T309"/>
      <c r="U309"/>
      <c r="V309"/>
      <c r="W309"/>
      <c r="X309"/>
      <c r="Y309"/>
      <c r="Z309"/>
      <c r="AA309"/>
      <c r="AB309"/>
      <c r="AC309"/>
      <c r="AD309"/>
      <c r="AE309"/>
      <c r="AF309"/>
      <c r="AG309"/>
      <c r="AH309"/>
      <c r="AI309"/>
    </row>
    <row r="310" spans="1:35" s="41" customFormat="1">
      <c r="A310" s="43"/>
      <c r="B310" s="42"/>
      <c r="C310"/>
      <c r="D310"/>
      <c r="E310"/>
      <c r="Q310" s="42"/>
      <c r="R310" s="42"/>
      <c r="S310" s="42"/>
      <c r="T310"/>
      <c r="U310"/>
      <c r="V310"/>
      <c r="W310"/>
      <c r="X310"/>
      <c r="Y310"/>
      <c r="Z310"/>
      <c r="AA310"/>
      <c r="AB310"/>
      <c r="AC310"/>
      <c r="AD310"/>
      <c r="AE310"/>
      <c r="AF310"/>
      <c r="AG310"/>
      <c r="AH310"/>
      <c r="AI310"/>
    </row>
    <row r="311" spans="1:35" s="41" customFormat="1">
      <c r="A311" s="43"/>
      <c r="B311" s="42"/>
      <c r="C311"/>
      <c r="D311"/>
      <c r="E311"/>
      <c r="Q311" s="42"/>
      <c r="R311" s="42"/>
      <c r="S311" s="42"/>
      <c r="T311"/>
      <c r="U311"/>
      <c r="V311"/>
      <c r="W311"/>
      <c r="X311"/>
      <c r="Y311"/>
      <c r="Z311"/>
      <c r="AA311"/>
      <c r="AB311"/>
      <c r="AC311"/>
      <c r="AD311"/>
      <c r="AE311"/>
      <c r="AF311"/>
      <c r="AG311"/>
      <c r="AH311"/>
      <c r="AI311"/>
    </row>
    <row r="312" spans="1:35" s="41" customFormat="1">
      <c r="A312" s="43"/>
      <c r="B312" s="42"/>
      <c r="C312"/>
      <c r="D312"/>
      <c r="E312"/>
      <c r="Q312" s="42"/>
      <c r="R312" s="42"/>
      <c r="S312" s="42"/>
      <c r="T312"/>
      <c r="U312"/>
      <c r="V312"/>
      <c r="W312"/>
      <c r="X312"/>
      <c r="Y312"/>
      <c r="Z312"/>
      <c r="AA312"/>
      <c r="AB312"/>
      <c r="AC312"/>
      <c r="AD312"/>
      <c r="AE312"/>
      <c r="AF312"/>
      <c r="AG312"/>
      <c r="AH312"/>
      <c r="AI312"/>
    </row>
    <row r="313" spans="1:35" s="41" customFormat="1">
      <c r="A313" s="43"/>
      <c r="B313" s="42"/>
      <c r="C313"/>
      <c r="D313"/>
      <c r="E313"/>
      <c r="Q313" s="42"/>
      <c r="R313" s="42"/>
      <c r="S313" s="42"/>
      <c r="T313"/>
      <c r="U313"/>
      <c r="V313"/>
      <c r="W313"/>
      <c r="X313"/>
      <c r="Y313"/>
      <c r="Z313"/>
      <c r="AA313"/>
      <c r="AB313"/>
      <c r="AC313"/>
      <c r="AD313"/>
      <c r="AE313"/>
      <c r="AF313"/>
      <c r="AG313"/>
      <c r="AH313"/>
      <c r="AI313"/>
    </row>
    <row r="314" spans="1:35" s="41" customFormat="1">
      <c r="A314" s="43"/>
      <c r="B314" s="42"/>
      <c r="C314"/>
      <c r="D314"/>
      <c r="E314"/>
      <c r="Q314" s="42"/>
      <c r="R314" s="42"/>
      <c r="S314" s="42"/>
      <c r="T314"/>
      <c r="U314"/>
      <c r="V314"/>
      <c r="W314"/>
      <c r="X314"/>
      <c r="Y314"/>
      <c r="Z314"/>
      <c r="AA314"/>
      <c r="AB314"/>
      <c r="AC314"/>
      <c r="AD314"/>
      <c r="AE314"/>
      <c r="AF314"/>
      <c r="AG314"/>
      <c r="AH314"/>
      <c r="AI314"/>
    </row>
    <row r="315" spans="1:35" s="41" customFormat="1">
      <c r="A315" s="43"/>
      <c r="B315" s="42"/>
      <c r="C315"/>
      <c r="D315"/>
      <c r="E315"/>
      <c r="Q315" s="42"/>
      <c r="R315" s="42"/>
      <c r="S315" s="42"/>
      <c r="T315"/>
      <c r="U315"/>
      <c r="V315"/>
      <c r="W315"/>
      <c r="X315"/>
      <c r="Y315"/>
      <c r="Z315"/>
      <c r="AA315"/>
      <c r="AB315"/>
      <c r="AC315"/>
      <c r="AD315"/>
      <c r="AE315"/>
      <c r="AF315"/>
      <c r="AG315"/>
      <c r="AH315"/>
      <c r="AI315"/>
    </row>
    <row r="316" spans="1:35" s="41" customFormat="1">
      <c r="A316" s="43"/>
      <c r="B316" s="42"/>
      <c r="C316"/>
      <c r="D316"/>
      <c r="E316"/>
      <c r="Q316" s="42"/>
      <c r="R316" s="42"/>
      <c r="S316" s="42"/>
      <c r="T316"/>
      <c r="U316"/>
      <c r="V316"/>
      <c r="W316"/>
      <c r="X316"/>
      <c r="Y316"/>
      <c r="Z316"/>
      <c r="AA316"/>
      <c r="AB316"/>
      <c r="AC316"/>
      <c r="AD316"/>
      <c r="AE316"/>
      <c r="AF316"/>
      <c r="AG316"/>
      <c r="AH316"/>
      <c r="AI316"/>
    </row>
    <row r="317" spans="1:35" s="41" customFormat="1">
      <c r="A317" s="43"/>
      <c r="B317" s="42"/>
      <c r="C317"/>
      <c r="D317"/>
      <c r="E317"/>
      <c r="Q317" s="42"/>
      <c r="R317" s="42"/>
      <c r="S317" s="42"/>
      <c r="T317"/>
      <c r="U317"/>
      <c r="V317"/>
      <c r="W317"/>
      <c r="X317"/>
      <c r="Y317"/>
      <c r="Z317"/>
      <c r="AA317"/>
      <c r="AB317"/>
      <c r="AC317"/>
      <c r="AD317"/>
      <c r="AE317"/>
      <c r="AF317"/>
      <c r="AG317"/>
      <c r="AH317"/>
      <c r="AI317"/>
    </row>
    <row r="318" spans="1:35" s="41" customFormat="1">
      <c r="A318" s="43"/>
      <c r="B318" s="42"/>
      <c r="C318"/>
      <c r="D318"/>
      <c r="E318"/>
      <c r="Q318" s="42"/>
      <c r="R318" s="42"/>
      <c r="S318" s="42"/>
      <c r="T318"/>
      <c r="U318"/>
      <c r="V318"/>
      <c r="W318"/>
      <c r="X318"/>
      <c r="Y318"/>
      <c r="Z318"/>
      <c r="AA318"/>
      <c r="AB318"/>
      <c r="AC318"/>
      <c r="AD318"/>
      <c r="AE318"/>
      <c r="AF318"/>
      <c r="AG318"/>
      <c r="AH318"/>
      <c r="AI318"/>
    </row>
    <row r="319" spans="1:35" s="41" customFormat="1">
      <c r="A319" s="43"/>
      <c r="B319" s="42"/>
      <c r="C319"/>
      <c r="D319"/>
      <c r="E319"/>
      <c r="Q319" s="42"/>
      <c r="R319" s="42"/>
      <c r="S319" s="42"/>
      <c r="T319"/>
      <c r="U319"/>
      <c r="V319"/>
      <c r="W319"/>
      <c r="X319"/>
      <c r="Y319"/>
      <c r="Z319"/>
      <c r="AA319"/>
      <c r="AB319"/>
      <c r="AC319"/>
      <c r="AD319"/>
      <c r="AE319"/>
      <c r="AF319"/>
      <c r="AG319"/>
      <c r="AH319"/>
      <c r="AI319"/>
    </row>
    <row r="320" spans="1:35" s="41" customFormat="1">
      <c r="A320" s="43"/>
      <c r="B320" s="42"/>
      <c r="C320"/>
      <c r="D320"/>
      <c r="E320"/>
      <c r="Q320" s="42"/>
      <c r="R320" s="42"/>
      <c r="S320" s="42"/>
      <c r="T320"/>
      <c r="U320"/>
      <c r="V320"/>
      <c r="W320"/>
      <c r="X320"/>
      <c r="Y320"/>
      <c r="Z320"/>
      <c r="AA320"/>
      <c r="AB320"/>
      <c r="AC320"/>
      <c r="AD320"/>
      <c r="AE320"/>
      <c r="AF320"/>
      <c r="AG320"/>
      <c r="AH320"/>
      <c r="AI320"/>
    </row>
    <row r="321" spans="1:35" s="41" customFormat="1">
      <c r="A321" s="43"/>
      <c r="B321" s="42"/>
      <c r="C321"/>
      <c r="D321"/>
      <c r="E321"/>
      <c r="Q321" s="42"/>
      <c r="R321" s="42"/>
      <c r="S321" s="42"/>
      <c r="T321"/>
      <c r="U321"/>
      <c r="V321"/>
      <c r="W321"/>
      <c r="X321"/>
      <c r="Y321"/>
      <c r="Z321"/>
      <c r="AA321"/>
      <c r="AB321"/>
      <c r="AC321"/>
      <c r="AD321"/>
      <c r="AE321"/>
      <c r="AF321"/>
      <c r="AG321"/>
      <c r="AH321"/>
      <c r="AI321"/>
    </row>
    <row r="322" spans="1:35" s="41" customFormat="1">
      <c r="A322" s="43"/>
      <c r="B322" s="42"/>
      <c r="C322"/>
      <c r="D322"/>
      <c r="E322"/>
      <c r="Q322" s="42"/>
      <c r="R322" s="42"/>
      <c r="S322" s="42"/>
      <c r="T322"/>
      <c r="U322"/>
      <c r="V322"/>
      <c r="W322"/>
      <c r="X322"/>
      <c r="Y322"/>
      <c r="Z322"/>
      <c r="AA322"/>
      <c r="AB322"/>
      <c r="AC322"/>
      <c r="AD322"/>
      <c r="AE322"/>
      <c r="AF322"/>
      <c r="AG322"/>
      <c r="AH322"/>
      <c r="AI322"/>
    </row>
    <row r="323" spans="1:35" s="41" customFormat="1">
      <c r="A323" s="43"/>
      <c r="B323" s="42"/>
      <c r="C323"/>
      <c r="D323"/>
      <c r="E323"/>
      <c r="Q323" s="42"/>
      <c r="R323" s="42"/>
      <c r="S323" s="42"/>
      <c r="T323"/>
      <c r="U323"/>
      <c r="V323"/>
      <c r="W323"/>
      <c r="X323"/>
      <c r="Y323"/>
      <c r="Z323"/>
      <c r="AA323"/>
      <c r="AB323"/>
      <c r="AC323"/>
      <c r="AD323"/>
      <c r="AE323"/>
      <c r="AF323"/>
      <c r="AG323"/>
      <c r="AH323"/>
      <c r="AI323"/>
    </row>
    <row r="324" spans="1:35" s="41" customFormat="1">
      <c r="A324" s="43"/>
      <c r="B324" s="42"/>
      <c r="C324"/>
      <c r="D324"/>
      <c r="E324"/>
      <c r="Q324" s="42"/>
      <c r="R324" s="42"/>
      <c r="S324" s="42"/>
      <c r="T324"/>
      <c r="U324"/>
      <c r="V324"/>
      <c r="W324"/>
      <c r="X324"/>
      <c r="Y324"/>
      <c r="Z324"/>
      <c r="AA324"/>
      <c r="AB324"/>
      <c r="AC324"/>
      <c r="AD324"/>
      <c r="AE324"/>
      <c r="AF324"/>
      <c r="AG324"/>
      <c r="AH324"/>
      <c r="AI324"/>
    </row>
    <row r="325" spans="1:35" s="41" customFormat="1">
      <c r="A325" s="43"/>
      <c r="B325" s="42"/>
      <c r="C325"/>
      <c r="D325"/>
      <c r="E325"/>
      <c r="Q325" s="42"/>
      <c r="R325" s="42"/>
      <c r="S325" s="42"/>
      <c r="T325"/>
      <c r="U325"/>
      <c r="V325"/>
      <c r="W325"/>
      <c r="X325"/>
      <c r="Y325"/>
      <c r="Z325"/>
      <c r="AA325"/>
      <c r="AB325"/>
      <c r="AC325"/>
      <c r="AD325"/>
      <c r="AE325"/>
      <c r="AF325"/>
      <c r="AG325"/>
      <c r="AH325"/>
      <c r="AI325"/>
    </row>
    <row r="326" spans="1:35" s="41" customFormat="1">
      <c r="A326" s="43"/>
      <c r="B326" s="42"/>
      <c r="C326"/>
      <c r="D326"/>
      <c r="E326"/>
      <c r="Q326" s="42"/>
      <c r="R326" s="42"/>
      <c r="S326" s="42"/>
      <c r="T326"/>
      <c r="U326"/>
      <c r="V326"/>
      <c r="W326"/>
      <c r="X326"/>
      <c r="Y326"/>
      <c r="Z326"/>
      <c r="AA326"/>
      <c r="AB326"/>
      <c r="AC326"/>
      <c r="AD326"/>
      <c r="AE326"/>
      <c r="AF326"/>
      <c r="AG326"/>
      <c r="AH326"/>
      <c r="AI326"/>
    </row>
    <row r="327" spans="1:35" s="41" customFormat="1">
      <c r="A327" s="43"/>
      <c r="B327" s="42"/>
      <c r="C327"/>
      <c r="D327"/>
      <c r="E327"/>
      <c r="Q327" s="42"/>
      <c r="R327" s="42"/>
      <c r="S327" s="42"/>
      <c r="T327"/>
      <c r="U327"/>
      <c r="V327"/>
      <c r="W327"/>
      <c r="X327"/>
      <c r="Y327"/>
      <c r="Z327"/>
      <c r="AA327"/>
      <c r="AB327"/>
      <c r="AC327"/>
      <c r="AD327"/>
      <c r="AE327"/>
      <c r="AF327"/>
      <c r="AG327"/>
      <c r="AH327"/>
      <c r="AI327"/>
    </row>
    <row r="328" spans="1:35" s="41" customFormat="1">
      <c r="A328" s="43"/>
      <c r="B328" s="42"/>
      <c r="C328"/>
      <c r="D328"/>
      <c r="E328"/>
      <c r="Q328" s="42"/>
      <c r="R328" s="42"/>
      <c r="S328" s="42"/>
      <c r="T328"/>
      <c r="U328"/>
      <c r="V328"/>
      <c r="W328"/>
      <c r="X328"/>
      <c r="Y328"/>
      <c r="Z328"/>
      <c r="AA328"/>
      <c r="AB328"/>
      <c r="AC328"/>
      <c r="AD328"/>
      <c r="AE328"/>
      <c r="AF328"/>
      <c r="AG328"/>
      <c r="AH328"/>
      <c r="AI328"/>
    </row>
    <row r="329" spans="1:35" s="41" customFormat="1">
      <c r="A329" s="43"/>
      <c r="B329" s="42"/>
      <c r="C329"/>
      <c r="D329"/>
      <c r="E329"/>
      <c r="Q329" s="42"/>
      <c r="R329" s="42"/>
      <c r="S329" s="42"/>
      <c r="T329"/>
      <c r="U329"/>
      <c r="V329"/>
      <c r="W329"/>
      <c r="X329"/>
      <c r="Y329"/>
      <c r="Z329"/>
      <c r="AA329"/>
      <c r="AB329"/>
      <c r="AC329"/>
      <c r="AD329"/>
      <c r="AE329"/>
      <c r="AF329"/>
      <c r="AG329"/>
      <c r="AH329"/>
      <c r="AI329"/>
    </row>
    <row r="330" spans="1:35" s="41" customFormat="1">
      <c r="A330" s="43"/>
      <c r="B330" s="42"/>
      <c r="C330"/>
      <c r="D330"/>
      <c r="E330"/>
      <c r="Q330" s="42"/>
      <c r="R330" s="42"/>
      <c r="S330" s="42"/>
      <c r="T330"/>
      <c r="U330"/>
      <c r="V330"/>
      <c r="W330"/>
      <c r="X330"/>
      <c r="Y330"/>
      <c r="Z330"/>
      <c r="AA330"/>
      <c r="AB330"/>
      <c r="AC330"/>
      <c r="AD330"/>
      <c r="AE330"/>
      <c r="AF330"/>
      <c r="AG330"/>
      <c r="AH330"/>
      <c r="AI330"/>
    </row>
    <row r="331" spans="1:35" s="41" customFormat="1">
      <c r="A331" s="43"/>
      <c r="B331" s="42"/>
      <c r="C331"/>
      <c r="D331"/>
      <c r="E331"/>
      <c r="Q331" s="42"/>
      <c r="R331" s="42"/>
      <c r="S331" s="42"/>
      <c r="T331"/>
      <c r="U331"/>
      <c r="V331"/>
      <c r="W331"/>
      <c r="X331"/>
      <c r="Y331"/>
      <c r="Z331"/>
      <c r="AA331"/>
      <c r="AB331"/>
      <c r="AC331"/>
      <c r="AD331"/>
      <c r="AE331"/>
      <c r="AF331"/>
      <c r="AG331"/>
      <c r="AH331"/>
      <c r="AI331"/>
    </row>
    <row r="332" spans="1:35" s="41" customFormat="1">
      <c r="A332" s="43"/>
      <c r="B332" s="42"/>
      <c r="C332"/>
      <c r="D332"/>
      <c r="E332"/>
      <c r="Q332" s="42"/>
      <c r="R332" s="42"/>
      <c r="S332" s="42"/>
      <c r="T332"/>
      <c r="U332"/>
      <c r="V332"/>
      <c r="W332"/>
      <c r="X332"/>
      <c r="Y332"/>
      <c r="Z332"/>
      <c r="AA332"/>
      <c r="AB332"/>
      <c r="AC332"/>
      <c r="AD332"/>
      <c r="AE332"/>
      <c r="AF332"/>
      <c r="AG332"/>
      <c r="AH332"/>
      <c r="AI332"/>
    </row>
    <row r="333" spans="1:35" s="41" customFormat="1">
      <c r="A333" s="43"/>
      <c r="B333" s="42"/>
      <c r="C333"/>
      <c r="D333"/>
      <c r="E333"/>
      <c r="Q333" s="42"/>
      <c r="R333" s="42"/>
      <c r="S333" s="42"/>
      <c r="T333"/>
      <c r="U333"/>
      <c r="V333"/>
      <c r="W333"/>
      <c r="X333"/>
      <c r="Y333"/>
      <c r="Z333"/>
      <c r="AA333"/>
      <c r="AB333"/>
      <c r="AC333"/>
      <c r="AD333"/>
      <c r="AE333"/>
      <c r="AF333"/>
      <c r="AG333"/>
      <c r="AH333"/>
      <c r="AI333"/>
    </row>
    <row r="334" spans="1:35" s="41" customFormat="1">
      <c r="A334" s="43"/>
      <c r="B334" s="42"/>
      <c r="C334"/>
      <c r="D334"/>
      <c r="E334"/>
      <c r="Q334" s="42"/>
      <c r="R334" s="42"/>
      <c r="S334" s="42"/>
      <c r="T334"/>
      <c r="U334"/>
      <c r="V334"/>
      <c r="W334"/>
      <c r="X334"/>
      <c r="Y334"/>
      <c r="Z334"/>
      <c r="AA334"/>
      <c r="AB334"/>
      <c r="AC334"/>
      <c r="AD334"/>
      <c r="AE334"/>
      <c r="AF334"/>
      <c r="AG334"/>
      <c r="AH334"/>
      <c r="AI334"/>
    </row>
    <row r="335" spans="1:35" s="41" customFormat="1">
      <c r="A335" s="43"/>
      <c r="B335" s="42"/>
      <c r="C335"/>
      <c r="D335"/>
      <c r="E335"/>
      <c r="Q335" s="42"/>
      <c r="R335" s="42"/>
      <c r="S335" s="42"/>
      <c r="T335"/>
      <c r="U335"/>
      <c r="V335"/>
      <c r="W335"/>
      <c r="X335"/>
      <c r="Y335"/>
      <c r="Z335"/>
      <c r="AA335"/>
      <c r="AB335"/>
      <c r="AC335"/>
      <c r="AD335"/>
      <c r="AE335"/>
      <c r="AF335"/>
      <c r="AG335"/>
      <c r="AH335"/>
      <c r="AI335"/>
    </row>
    <row r="336" spans="1:35" s="41" customFormat="1">
      <c r="A336" s="43"/>
      <c r="B336" s="42"/>
      <c r="C336"/>
      <c r="D336"/>
      <c r="E336"/>
      <c r="Q336" s="42"/>
      <c r="R336" s="42"/>
      <c r="S336" s="42"/>
      <c r="T336"/>
      <c r="U336"/>
      <c r="V336"/>
      <c r="W336"/>
      <c r="X336"/>
      <c r="Y336"/>
      <c r="Z336"/>
      <c r="AA336"/>
      <c r="AB336"/>
      <c r="AC336"/>
      <c r="AD336"/>
      <c r="AE336"/>
      <c r="AF336"/>
      <c r="AG336"/>
      <c r="AH336"/>
      <c r="AI336"/>
    </row>
    <row r="337" spans="1:35" s="41" customFormat="1">
      <c r="A337" s="43"/>
      <c r="B337" s="42"/>
      <c r="C337"/>
      <c r="D337"/>
      <c r="E337"/>
      <c r="Q337" s="42"/>
      <c r="R337" s="42"/>
      <c r="S337" s="42"/>
      <c r="T337"/>
      <c r="U337"/>
      <c r="V337"/>
      <c r="W337"/>
      <c r="X337"/>
      <c r="Y337"/>
      <c r="Z337"/>
      <c r="AA337"/>
      <c r="AB337"/>
      <c r="AC337"/>
      <c r="AD337"/>
      <c r="AE337"/>
      <c r="AF337"/>
      <c r="AG337"/>
      <c r="AH337"/>
      <c r="AI337"/>
    </row>
    <row r="338" spans="1:35" s="41" customFormat="1">
      <c r="A338" s="43"/>
      <c r="B338" s="42"/>
      <c r="C338"/>
      <c r="D338"/>
      <c r="E338"/>
      <c r="Q338" s="42"/>
      <c r="R338" s="42"/>
      <c r="S338" s="42"/>
      <c r="T338"/>
      <c r="U338"/>
      <c r="V338"/>
      <c r="W338"/>
      <c r="X338"/>
      <c r="Y338"/>
      <c r="Z338"/>
      <c r="AA338"/>
      <c r="AB338"/>
      <c r="AC338"/>
      <c r="AD338"/>
      <c r="AE338"/>
      <c r="AF338"/>
      <c r="AG338"/>
      <c r="AH338"/>
      <c r="AI338"/>
    </row>
    <row r="339" spans="1:35" s="41" customFormat="1">
      <c r="A339" s="43"/>
      <c r="B339" s="42"/>
      <c r="C339"/>
      <c r="D339"/>
      <c r="E339"/>
      <c r="Q339" s="42"/>
      <c r="R339" s="42"/>
      <c r="S339" s="42"/>
      <c r="T339"/>
      <c r="U339"/>
      <c r="V339"/>
      <c r="W339"/>
      <c r="X339"/>
      <c r="Y339"/>
      <c r="Z339"/>
      <c r="AA339"/>
      <c r="AB339"/>
      <c r="AC339"/>
      <c r="AD339"/>
      <c r="AE339"/>
      <c r="AF339"/>
      <c r="AG339"/>
      <c r="AH339"/>
      <c r="AI339"/>
    </row>
    <row r="340" spans="1:35" s="41" customFormat="1">
      <c r="A340" s="43"/>
      <c r="B340" s="42"/>
      <c r="C340"/>
      <c r="D340"/>
      <c r="E340"/>
      <c r="Q340" s="42"/>
      <c r="R340" s="42"/>
      <c r="S340" s="42"/>
      <c r="T340"/>
      <c r="U340"/>
      <c r="V340"/>
      <c r="W340"/>
      <c r="X340"/>
      <c r="Y340"/>
      <c r="Z340"/>
      <c r="AA340"/>
      <c r="AB340"/>
      <c r="AC340"/>
      <c r="AD340"/>
      <c r="AE340"/>
      <c r="AF340"/>
      <c r="AG340"/>
      <c r="AH340"/>
      <c r="AI340"/>
    </row>
    <row r="341" spans="1:35" s="41" customFormat="1">
      <c r="A341" s="43"/>
      <c r="B341" s="42"/>
      <c r="C341"/>
      <c r="D341"/>
      <c r="E341"/>
      <c r="Q341" s="42"/>
      <c r="R341" s="42"/>
      <c r="S341" s="42"/>
      <c r="T341"/>
      <c r="U341"/>
      <c r="V341"/>
      <c r="W341"/>
      <c r="X341"/>
      <c r="Y341"/>
      <c r="Z341"/>
      <c r="AA341"/>
      <c r="AB341"/>
      <c r="AC341"/>
      <c r="AD341"/>
      <c r="AE341"/>
      <c r="AF341"/>
      <c r="AG341"/>
      <c r="AH341"/>
      <c r="AI341"/>
    </row>
    <row r="342" spans="1:35" s="41" customFormat="1">
      <c r="A342" s="43"/>
      <c r="B342" s="42"/>
      <c r="C342"/>
      <c r="D342"/>
      <c r="E342"/>
      <c r="Q342" s="42"/>
      <c r="R342" s="42"/>
      <c r="S342" s="42"/>
      <c r="T342"/>
      <c r="U342"/>
      <c r="V342"/>
      <c r="W342"/>
      <c r="X342"/>
      <c r="Y342"/>
      <c r="Z342"/>
      <c r="AA342"/>
      <c r="AB342"/>
      <c r="AC342"/>
      <c r="AD342"/>
      <c r="AE342"/>
      <c r="AF342"/>
      <c r="AG342"/>
      <c r="AH342"/>
      <c r="AI342"/>
    </row>
    <row r="343" spans="1:35" s="41" customFormat="1">
      <c r="A343" s="43"/>
      <c r="B343" s="42"/>
      <c r="C343"/>
      <c r="D343"/>
      <c r="E343"/>
      <c r="Q343" s="42"/>
      <c r="R343" s="42"/>
      <c r="S343" s="42"/>
      <c r="T343"/>
      <c r="U343"/>
      <c r="V343"/>
      <c r="W343"/>
      <c r="X343"/>
      <c r="Y343"/>
      <c r="Z343"/>
      <c r="AA343"/>
      <c r="AB343"/>
      <c r="AC343"/>
      <c r="AD343"/>
      <c r="AE343"/>
      <c r="AF343"/>
      <c r="AG343"/>
      <c r="AH343"/>
      <c r="AI343"/>
    </row>
    <row r="344" spans="1:35" s="41" customFormat="1">
      <c r="A344" s="43"/>
      <c r="B344" s="42"/>
      <c r="C344"/>
      <c r="D344"/>
      <c r="E344"/>
      <c r="Q344" s="42"/>
      <c r="R344" s="42"/>
      <c r="S344" s="42"/>
      <c r="T344"/>
      <c r="U344"/>
      <c r="V344"/>
      <c r="W344"/>
      <c r="X344"/>
      <c r="Y344"/>
      <c r="Z344"/>
      <c r="AA344"/>
      <c r="AB344"/>
      <c r="AC344"/>
      <c r="AD344"/>
      <c r="AE344"/>
      <c r="AF344"/>
      <c r="AG344"/>
      <c r="AH344"/>
      <c r="AI344"/>
    </row>
    <row r="345" spans="1:35" s="41" customFormat="1">
      <c r="A345" s="43"/>
      <c r="B345" s="42"/>
      <c r="C345"/>
      <c r="D345"/>
      <c r="E345"/>
      <c r="Q345" s="42"/>
      <c r="R345" s="42"/>
      <c r="S345" s="42"/>
      <c r="T345"/>
      <c r="U345"/>
      <c r="V345"/>
      <c r="W345"/>
      <c r="X345"/>
      <c r="Y345"/>
      <c r="Z345"/>
      <c r="AA345"/>
      <c r="AB345"/>
      <c r="AC345"/>
      <c r="AD345"/>
      <c r="AE345"/>
      <c r="AF345"/>
      <c r="AG345"/>
      <c r="AH345"/>
      <c r="AI345"/>
    </row>
    <row r="346" spans="1:35" s="41" customFormat="1">
      <c r="A346" s="43"/>
      <c r="B346" s="42"/>
      <c r="C346"/>
      <c r="D346"/>
      <c r="E346"/>
      <c r="Q346" s="42"/>
      <c r="R346" s="42"/>
      <c r="S346" s="42"/>
      <c r="T346"/>
      <c r="U346"/>
      <c r="V346"/>
      <c r="W346"/>
      <c r="X346"/>
      <c r="Y346"/>
      <c r="Z346"/>
      <c r="AA346"/>
      <c r="AB346"/>
      <c r="AC346"/>
      <c r="AD346"/>
      <c r="AE346"/>
      <c r="AF346"/>
      <c r="AG346"/>
      <c r="AH346"/>
      <c r="AI346"/>
    </row>
    <row r="347" spans="1:35" s="41" customFormat="1">
      <c r="A347" s="43"/>
      <c r="B347" s="42"/>
      <c r="C347"/>
      <c r="D347"/>
      <c r="E347"/>
      <c r="Q347" s="42"/>
      <c r="R347" s="42"/>
      <c r="S347" s="42"/>
      <c r="T347"/>
      <c r="U347"/>
      <c r="V347"/>
      <c r="W347"/>
      <c r="X347"/>
      <c r="Y347"/>
      <c r="Z347"/>
      <c r="AA347"/>
      <c r="AB347"/>
      <c r="AC347"/>
      <c r="AD347"/>
      <c r="AE347"/>
      <c r="AF347"/>
      <c r="AG347"/>
      <c r="AH347"/>
      <c r="AI347"/>
    </row>
    <row r="348" spans="1:35" s="41" customFormat="1">
      <c r="A348" s="43"/>
      <c r="B348" s="42"/>
      <c r="C348"/>
      <c r="D348"/>
      <c r="E348"/>
      <c r="Q348" s="42"/>
      <c r="R348" s="42"/>
      <c r="S348" s="42"/>
      <c r="T348"/>
      <c r="U348"/>
      <c r="V348"/>
      <c r="W348"/>
      <c r="X348"/>
      <c r="Y348"/>
      <c r="Z348"/>
      <c r="AA348"/>
      <c r="AB348"/>
      <c r="AC348"/>
      <c r="AD348"/>
      <c r="AE348"/>
      <c r="AF348"/>
      <c r="AG348"/>
      <c r="AH348"/>
      <c r="AI348"/>
    </row>
    <row r="349" spans="1:35" s="41" customFormat="1">
      <c r="A349" s="43"/>
      <c r="B349" s="42"/>
      <c r="C349"/>
      <c r="D349"/>
      <c r="E349"/>
      <c r="Q349" s="42"/>
      <c r="R349" s="42"/>
      <c r="S349" s="42"/>
      <c r="T349"/>
      <c r="U349"/>
      <c r="V349"/>
      <c r="W349"/>
      <c r="X349"/>
      <c r="Y349"/>
      <c r="Z349"/>
      <c r="AA349"/>
      <c r="AB349"/>
      <c r="AC349"/>
      <c r="AD349"/>
      <c r="AE349"/>
      <c r="AF349"/>
      <c r="AG349"/>
      <c r="AH349"/>
      <c r="AI349"/>
    </row>
    <row r="350" spans="1:35" s="41" customFormat="1">
      <c r="A350" s="43"/>
      <c r="B350" s="42"/>
      <c r="C350"/>
      <c r="D350"/>
      <c r="E350"/>
      <c r="Q350" s="42"/>
      <c r="R350" s="42"/>
      <c r="S350" s="42"/>
      <c r="T350"/>
      <c r="U350"/>
      <c r="V350"/>
      <c r="W350"/>
      <c r="X350"/>
      <c r="Y350"/>
      <c r="Z350"/>
      <c r="AA350"/>
      <c r="AB350"/>
      <c r="AC350"/>
      <c r="AD350"/>
      <c r="AE350"/>
      <c r="AF350"/>
      <c r="AG350"/>
      <c r="AH350"/>
      <c r="AI350"/>
    </row>
    <row r="351" spans="1:35" s="41" customFormat="1">
      <c r="A351" s="43"/>
      <c r="B351" s="42"/>
      <c r="C351"/>
      <c r="D351"/>
      <c r="E351"/>
      <c r="Q351" s="42"/>
      <c r="R351" s="42"/>
      <c r="S351" s="42"/>
      <c r="T351"/>
      <c r="U351"/>
      <c r="V351"/>
      <c r="W351"/>
      <c r="X351"/>
      <c r="Y351"/>
      <c r="Z351"/>
      <c r="AA351"/>
      <c r="AB351"/>
      <c r="AC351"/>
      <c r="AD351"/>
      <c r="AE351"/>
      <c r="AF351"/>
      <c r="AG351"/>
      <c r="AH351"/>
      <c r="AI351"/>
    </row>
    <row r="352" spans="1:35" s="41" customFormat="1">
      <c r="A352" s="43"/>
      <c r="B352" s="42"/>
      <c r="C352"/>
      <c r="D352"/>
      <c r="E352"/>
      <c r="Q352" s="42"/>
      <c r="R352" s="42"/>
      <c r="S352" s="42"/>
      <c r="T352"/>
      <c r="U352"/>
      <c r="V352"/>
      <c r="W352"/>
      <c r="X352"/>
      <c r="Y352"/>
      <c r="Z352"/>
      <c r="AA352"/>
      <c r="AB352"/>
      <c r="AC352"/>
      <c r="AD352"/>
      <c r="AE352"/>
      <c r="AF352"/>
      <c r="AG352"/>
      <c r="AH352"/>
      <c r="AI352"/>
    </row>
    <row r="353" spans="1:35" s="41" customFormat="1">
      <c r="A353" s="43"/>
      <c r="B353" s="42"/>
      <c r="C353"/>
      <c r="D353"/>
      <c r="E353"/>
      <c r="Q353" s="42"/>
      <c r="R353" s="42"/>
      <c r="S353" s="42"/>
      <c r="T353"/>
      <c r="U353"/>
      <c r="V353"/>
      <c r="W353"/>
      <c r="X353"/>
      <c r="Y353"/>
      <c r="Z353"/>
      <c r="AA353"/>
      <c r="AB353"/>
      <c r="AC353"/>
      <c r="AD353"/>
      <c r="AE353"/>
      <c r="AF353"/>
      <c r="AG353"/>
      <c r="AH353"/>
      <c r="AI353"/>
    </row>
    <row r="354" spans="1:35" s="41" customFormat="1">
      <c r="A354" s="43"/>
      <c r="B354" s="42"/>
      <c r="C354"/>
      <c r="D354"/>
      <c r="E354"/>
      <c r="Q354" s="42"/>
      <c r="R354" s="42"/>
      <c r="S354" s="42"/>
      <c r="T354"/>
      <c r="U354"/>
      <c r="V354"/>
      <c r="W354"/>
      <c r="X354"/>
      <c r="Y354"/>
      <c r="Z354"/>
      <c r="AA354"/>
      <c r="AB354"/>
      <c r="AC354"/>
      <c r="AD354"/>
      <c r="AE354"/>
      <c r="AF354"/>
      <c r="AG354"/>
      <c r="AH354"/>
      <c r="AI354"/>
    </row>
    <row r="355" spans="1:35" s="41" customFormat="1">
      <c r="A355" s="43"/>
      <c r="B355" s="42"/>
      <c r="C355"/>
      <c r="D355"/>
      <c r="E355"/>
      <c r="Q355" s="42"/>
      <c r="R355" s="42"/>
      <c r="S355" s="42"/>
      <c r="T355"/>
      <c r="U355"/>
      <c r="V355"/>
      <c r="W355"/>
      <c r="X355"/>
      <c r="Y355"/>
      <c r="Z355"/>
      <c r="AA355"/>
      <c r="AB355"/>
      <c r="AC355"/>
      <c r="AD355"/>
      <c r="AE355"/>
      <c r="AF355"/>
      <c r="AG355"/>
      <c r="AH355"/>
      <c r="AI355"/>
    </row>
    <row r="356" spans="1:35" s="41" customFormat="1">
      <c r="A356" s="43"/>
      <c r="B356" s="42"/>
      <c r="C356"/>
      <c r="D356"/>
      <c r="E356"/>
      <c r="Q356" s="42"/>
      <c r="R356" s="42"/>
      <c r="S356" s="42"/>
      <c r="T356"/>
      <c r="U356"/>
      <c r="V356"/>
      <c r="W356"/>
      <c r="X356"/>
      <c r="Y356"/>
      <c r="Z356"/>
      <c r="AA356"/>
      <c r="AB356"/>
      <c r="AC356"/>
      <c r="AD356"/>
      <c r="AE356"/>
      <c r="AF356"/>
      <c r="AG356"/>
      <c r="AH356"/>
      <c r="AI356"/>
    </row>
    <row r="357" spans="1:35" s="41" customFormat="1">
      <c r="A357" s="43"/>
      <c r="B357" s="42"/>
      <c r="C357"/>
      <c r="D357"/>
      <c r="E357"/>
      <c r="Q357" s="42"/>
      <c r="R357" s="42"/>
      <c r="S357" s="42"/>
      <c r="T357"/>
      <c r="U357"/>
      <c r="V357"/>
      <c r="W357"/>
      <c r="X357"/>
      <c r="Y357"/>
      <c r="Z357"/>
      <c r="AA357"/>
      <c r="AB357"/>
      <c r="AC357"/>
      <c r="AD357"/>
      <c r="AE357"/>
      <c r="AF357"/>
      <c r="AG357"/>
      <c r="AH357"/>
      <c r="AI357"/>
    </row>
    <row r="358" spans="1:35" s="41" customFormat="1">
      <c r="A358" s="43"/>
      <c r="B358" s="42"/>
      <c r="C358"/>
      <c r="D358"/>
      <c r="E358"/>
      <c r="Q358" s="42"/>
      <c r="R358" s="42"/>
      <c r="S358" s="42"/>
      <c r="T358"/>
      <c r="U358"/>
      <c r="V358"/>
      <c r="W358"/>
      <c r="X358"/>
      <c r="Y358"/>
      <c r="Z358"/>
      <c r="AA358"/>
      <c r="AB358"/>
      <c r="AC358"/>
      <c r="AD358"/>
      <c r="AE358"/>
      <c r="AF358"/>
      <c r="AG358"/>
      <c r="AH358"/>
      <c r="AI358"/>
    </row>
    <row r="359" spans="1:35" s="41" customFormat="1">
      <c r="A359" s="43"/>
      <c r="B359" s="42"/>
      <c r="C359"/>
      <c r="D359"/>
      <c r="E359"/>
      <c r="Q359" s="42"/>
      <c r="R359" s="42"/>
      <c r="S359" s="42"/>
      <c r="T359"/>
      <c r="U359"/>
      <c r="V359"/>
      <c r="W359"/>
      <c r="X359"/>
      <c r="Y359"/>
      <c r="Z359"/>
      <c r="AA359"/>
      <c r="AB359"/>
      <c r="AC359"/>
      <c r="AD359"/>
      <c r="AE359"/>
      <c r="AF359"/>
      <c r="AG359"/>
      <c r="AH359"/>
      <c r="AI359"/>
    </row>
    <row r="360" spans="1:35" s="41" customFormat="1">
      <c r="A360" s="43"/>
      <c r="B360" s="42"/>
      <c r="C360"/>
      <c r="D360"/>
      <c r="E360"/>
      <c r="Q360" s="42"/>
      <c r="R360" s="42"/>
      <c r="S360" s="42"/>
      <c r="T360"/>
      <c r="U360"/>
      <c r="V360"/>
      <c r="W360"/>
      <c r="X360"/>
      <c r="Y360"/>
      <c r="Z360"/>
      <c r="AA360"/>
      <c r="AB360"/>
      <c r="AC360"/>
      <c r="AD360"/>
      <c r="AE360"/>
      <c r="AF360"/>
      <c r="AG360"/>
      <c r="AH360"/>
      <c r="AI360"/>
    </row>
    <row r="361" spans="1:35" s="41" customFormat="1">
      <c r="A361" s="43"/>
      <c r="B361" s="42"/>
      <c r="C361"/>
      <c r="D361"/>
      <c r="E361"/>
      <c r="Q361" s="42"/>
      <c r="R361" s="42"/>
      <c r="S361" s="42"/>
      <c r="T361"/>
      <c r="U361"/>
      <c r="V361"/>
      <c r="W361"/>
      <c r="X361"/>
      <c r="Y361"/>
      <c r="Z361"/>
      <c r="AA361"/>
      <c r="AB361"/>
      <c r="AC361"/>
      <c r="AD361"/>
      <c r="AE361"/>
      <c r="AF361"/>
      <c r="AG361"/>
      <c r="AH361"/>
      <c r="AI361"/>
    </row>
    <row r="362" spans="1:35" s="41" customFormat="1">
      <c r="A362" s="43"/>
      <c r="B362" s="42"/>
      <c r="C362"/>
      <c r="D362"/>
      <c r="E362"/>
      <c r="Q362" s="42"/>
      <c r="R362" s="42"/>
      <c r="S362" s="42"/>
      <c r="T362"/>
      <c r="U362"/>
      <c r="V362"/>
      <c r="W362"/>
      <c r="X362"/>
      <c r="Y362"/>
      <c r="Z362"/>
      <c r="AA362"/>
      <c r="AB362"/>
      <c r="AC362"/>
      <c r="AD362"/>
      <c r="AE362"/>
      <c r="AF362"/>
      <c r="AG362"/>
      <c r="AH362"/>
      <c r="AI362"/>
    </row>
    <row r="363" spans="1:35" s="41" customFormat="1">
      <c r="A363" s="43"/>
      <c r="B363" s="42"/>
      <c r="C363"/>
      <c r="D363"/>
      <c r="E363"/>
      <c r="Q363" s="42"/>
      <c r="R363" s="42"/>
      <c r="S363" s="42"/>
      <c r="T363"/>
      <c r="U363"/>
      <c r="V363"/>
      <c r="W363"/>
      <c r="X363"/>
      <c r="Y363"/>
      <c r="Z363"/>
      <c r="AA363"/>
      <c r="AB363"/>
      <c r="AC363"/>
      <c r="AD363"/>
      <c r="AE363"/>
      <c r="AF363"/>
      <c r="AG363"/>
      <c r="AH363"/>
      <c r="AI363"/>
    </row>
    <row r="364" spans="1:35" s="41" customFormat="1">
      <c r="A364" s="43"/>
      <c r="B364" s="42"/>
      <c r="C364"/>
      <c r="D364"/>
      <c r="E364"/>
      <c r="Q364" s="42"/>
      <c r="R364" s="42"/>
      <c r="S364" s="42"/>
      <c r="T364"/>
      <c r="U364"/>
      <c r="V364"/>
      <c r="W364"/>
      <c r="X364"/>
      <c r="Y364"/>
      <c r="Z364"/>
      <c r="AA364"/>
      <c r="AB364"/>
      <c r="AC364"/>
      <c r="AD364"/>
      <c r="AE364"/>
      <c r="AF364"/>
      <c r="AG364"/>
      <c r="AH364"/>
      <c r="AI364"/>
    </row>
    <row r="365" spans="1:35" s="41" customFormat="1">
      <c r="A365" s="43"/>
      <c r="B365" s="42"/>
      <c r="C365"/>
      <c r="D365"/>
      <c r="E365"/>
      <c r="Q365" s="42"/>
      <c r="R365" s="42"/>
      <c r="S365" s="42"/>
      <c r="T365"/>
      <c r="U365"/>
      <c r="V365"/>
      <c r="W365"/>
      <c r="X365"/>
      <c r="Y365"/>
      <c r="Z365"/>
      <c r="AA365"/>
      <c r="AB365"/>
      <c r="AC365"/>
      <c r="AD365"/>
      <c r="AE365"/>
      <c r="AF365"/>
      <c r="AG365"/>
      <c r="AH365"/>
      <c r="AI365"/>
    </row>
    <row r="366" spans="1:35" s="41" customFormat="1">
      <c r="A366" s="43"/>
      <c r="B366" s="42"/>
      <c r="C366"/>
      <c r="D366"/>
      <c r="E366"/>
      <c r="Q366" s="42"/>
      <c r="R366" s="42"/>
      <c r="S366" s="42"/>
      <c r="T366"/>
      <c r="U366"/>
      <c r="V366"/>
      <c r="W366"/>
      <c r="X366"/>
      <c r="Y366"/>
      <c r="Z366"/>
      <c r="AA366"/>
      <c r="AB366"/>
      <c r="AC366"/>
      <c r="AD366"/>
      <c r="AE366"/>
      <c r="AF366"/>
      <c r="AG366"/>
      <c r="AH366"/>
      <c r="AI366"/>
    </row>
    <row r="367" spans="1:35" s="41" customFormat="1">
      <c r="A367" s="43"/>
      <c r="B367" s="42"/>
      <c r="C367"/>
      <c r="D367"/>
      <c r="E367"/>
      <c r="Q367" s="42"/>
      <c r="R367" s="42"/>
      <c r="S367" s="42"/>
      <c r="T367"/>
      <c r="U367"/>
      <c r="V367"/>
      <c r="W367"/>
      <c r="X367"/>
      <c r="Y367"/>
      <c r="Z367"/>
      <c r="AA367"/>
      <c r="AB367"/>
      <c r="AC367"/>
      <c r="AD367"/>
      <c r="AE367"/>
      <c r="AF367"/>
      <c r="AG367"/>
      <c r="AH367"/>
      <c r="AI367"/>
    </row>
    <row r="368" spans="1:35" s="41" customFormat="1">
      <c r="A368" s="43"/>
      <c r="B368" s="42"/>
      <c r="C368"/>
      <c r="D368"/>
      <c r="E368"/>
      <c r="Q368" s="42"/>
      <c r="R368" s="42"/>
      <c r="S368" s="42"/>
      <c r="T368"/>
      <c r="U368"/>
      <c r="V368"/>
      <c r="W368"/>
      <c r="X368"/>
      <c r="Y368"/>
      <c r="Z368"/>
      <c r="AA368"/>
      <c r="AB368"/>
      <c r="AC368"/>
      <c r="AD368"/>
      <c r="AE368"/>
      <c r="AF368"/>
      <c r="AG368"/>
      <c r="AH368"/>
      <c r="AI368"/>
    </row>
    <row r="369" spans="1:35" s="41" customFormat="1">
      <c r="A369" s="43"/>
      <c r="B369" s="42"/>
      <c r="C369"/>
      <c r="D369"/>
      <c r="E369"/>
      <c r="Q369" s="42"/>
      <c r="R369" s="42"/>
      <c r="S369" s="42"/>
      <c r="T369"/>
      <c r="U369"/>
      <c r="V369"/>
      <c r="W369"/>
      <c r="X369"/>
      <c r="Y369"/>
      <c r="Z369"/>
      <c r="AA369"/>
      <c r="AB369"/>
      <c r="AC369"/>
      <c r="AD369"/>
      <c r="AE369"/>
      <c r="AF369"/>
      <c r="AG369"/>
      <c r="AH369"/>
      <c r="AI369"/>
    </row>
    <row r="370" spans="1:35" s="41" customFormat="1">
      <c r="A370" s="43"/>
      <c r="B370" s="42"/>
      <c r="C370"/>
      <c r="D370"/>
      <c r="E370"/>
      <c r="Q370" s="42"/>
      <c r="R370" s="42"/>
      <c r="S370" s="42"/>
      <c r="T370"/>
      <c r="U370"/>
      <c r="V370"/>
      <c r="W370"/>
      <c r="X370"/>
      <c r="Y370"/>
      <c r="Z370"/>
      <c r="AA370"/>
      <c r="AB370"/>
      <c r="AC370"/>
      <c r="AD370"/>
      <c r="AE370"/>
      <c r="AF370"/>
      <c r="AG370"/>
      <c r="AH370"/>
      <c r="AI370"/>
    </row>
    <row r="371" spans="1:35" s="41" customFormat="1">
      <c r="A371" s="43"/>
      <c r="B371" s="42"/>
      <c r="C371"/>
      <c r="D371"/>
      <c r="E371"/>
      <c r="Q371" s="42"/>
      <c r="R371" s="42"/>
      <c r="S371" s="42"/>
      <c r="T371"/>
      <c r="U371"/>
      <c r="V371"/>
      <c r="W371"/>
      <c r="X371"/>
      <c r="Y371"/>
      <c r="Z371"/>
      <c r="AA371"/>
      <c r="AB371"/>
      <c r="AC371"/>
      <c r="AD371"/>
      <c r="AE371"/>
      <c r="AF371"/>
      <c r="AG371"/>
      <c r="AH371"/>
      <c r="AI371"/>
    </row>
    <row r="372" spans="1:35" s="41" customFormat="1">
      <c r="A372" s="43"/>
      <c r="B372" s="42"/>
      <c r="C372"/>
      <c r="D372"/>
      <c r="E372"/>
      <c r="Q372" s="42"/>
      <c r="R372" s="42"/>
      <c r="S372" s="42"/>
      <c r="T372"/>
      <c r="U372"/>
      <c r="V372"/>
      <c r="W372"/>
      <c r="X372"/>
      <c r="Y372"/>
      <c r="Z372"/>
      <c r="AA372"/>
      <c r="AB372"/>
      <c r="AC372"/>
      <c r="AD372"/>
      <c r="AE372"/>
      <c r="AF372"/>
      <c r="AG372"/>
      <c r="AH372"/>
      <c r="AI372"/>
    </row>
    <row r="373" spans="1:35" s="41" customFormat="1">
      <c r="A373" s="43"/>
      <c r="B373" s="42"/>
      <c r="C373"/>
      <c r="D373"/>
      <c r="E373"/>
      <c r="Q373" s="42"/>
      <c r="R373" s="42"/>
      <c r="S373" s="42"/>
      <c r="T373"/>
      <c r="U373"/>
      <c r="V373"/>
      <c r="W373"/>
      <c r="X373"/>
      <c r="Y373"/>
      <c r="Z373"/>
      <c r="AA373"/>
      <c r="AB373"/>
      <c r="AC373"/>
      <c r="AD373"/>
      <c r="AE373"/>
      <c r="AF373"/>
      <c r="AG373"/>
      <c r="AH373"/>
      <c r="AI373"/>
    </row>
    <row r="374" spans="1:35" s="41" customFormat="1">
      <c r="A374" s="43"/>
      <c r="B374" s="42"/>
      <c r="C374"/>
      <c r="D374"/>
      <c r="E374"/>
      <c r="Q374" s="42"/>
      <c r="R374" s="42"/>
      <c r="S374" s="42"/>
      <c r="T374"/>
      <c r="U374"/>
      <c r="V374"/>
      <c r="W374"/>
      <c r="X374"/>
      <c r="Y374"/>
      <c r="Z374"/>
      <c r="AA374"/>
      <c r="AB374"/>
      <c r="AC374"/>
      <c r="AD374"/>
      <c r="AE374"/>
      <c r="AF374"/>
      <c r="AG374"/>
      <c r="AH374"/>
      <c r="AI374"/>
    </row>
    <row r="375" spans="1:35" s="41" customFormat="1">
      <c r="A375" s="43"/>
      <c r="B375" s="42"/>
      <c r="C375"/>
      <c r="D375"/>
      <c r="E375"/>
      <c r="Q375" s="42"/>
      <c r="R375" s="42"/>
      <c r="S375" s="42"/>
      <c r="T375"/>
      <c r="U375"/>
      <c r="V375"/>
      <c r="W375"/>
      <c r="X375"/>
      <c r="Y375"/>
      <c r="Z375"/>
      <c r="AA375"/>
      <c r="AB375"/>
      <c r="AC375"/>
      <c r="AD375"/>
      <c r="AE375"/>
      <c r="AF375"/>
      <c r="AG375"/>
      <c r="AH375"/>
      <c r="AI375"/>
    </row>
    <row r="376" spans="1:35" s="41" customFormat="1">
      <c r="A376" s="43"/>
      <c r="B376" s="42"/>
      <c r="C376"/>
      <c r="D376"/>
      <c r="E376"/>
      <c r="Q376" s="42"/>
      <c r="R376" s="42"/>
      <c r="S376" s="42"/>
      <c r="T376"/>
      <c r="U376"/>
      <c r="V376"/>
      <c r="W376"/>
      <c r="X376"/>
      <c r="Y376"/>
      <c r="Z376"/>
      <c r="AA376"/>
      <c r="AB376"/>
      <c r="AC376"/>
      <c r="AD376"/>
      <c r="AE376"/>
      <c r="AF376"/>
      <c r="AG376"/>
      <c r="AH376"/>
      <c r="AI376"/>
    </row>
    <row r="377" spans="1:35" s="41" customFormat="1">
      <c r="A377" s="43"/>
      <c r="B377" s="42"/>
      <c r="C377"/>
      <c r="D377"/>
      <c r="E377"/>
      <c r="Q377" s="42"/>
      <c r="R377" s="42"/>
      <c r="S377" s="42"/>
      <c r="T377"/>
      <c r="U377"/>
      <c r="V377"/>
      <c r="W377"/>
      <c r="X377"/>
      <c r="Y377"/>
      <c r="Z377"/>
      <c r="AA377"/>
      <c r="AB377"/>
      <c r="AC377"/>
      <c r="AD377"/>
      <c r="AE377"/>
      <c r="AF377"/>
      <c r="AG377"/>
      <c r="AH377"/>
      <c r="AI377"/>
    </row>
    <row r="378" spans="1:35" s="41" customFormat="1">
      <c r="A378" s="43"/>
      <c r="B378" s="42"/>
      <c r="C378"/>
      <c r="D378"/>
      <c r="E378"/>
      <c r="Q378" s="42"/>
      <c r="R378" s="42"/>
      <c r="S378" s="42"/>
      <c r="T378"/>
      <c r="U378"/>
      <c r="V378"/>
      <c r="W378"/>
      <c r="X378"/>
      <c r="Y378"/>
      <c r="Z378"/>
      <c r="AA378"/>
      <c r="AB378"/>
      <c r="AC378"/>
      <c r="AD378"/>
      <c r="AE378"/>
      <c r="AF378"/>
      <c r="AG378"/>
      <c r="AH378"/>
      <c r="AI378"/>
    </row>
    <row r="379" spans="1:35" s="41" customFormat="1">
      <c r="A379" s="43"/>
      <c r="B379" s="42"/>
      <c r="C379"/>
      <c r="D379"/>
      <c r="E379"/>
      <c r="Q379" s="42"/>
      <c r="R379" s="42"/>
      <c r="S379" s="42"/>
      <c r="T379"/>
      <c r="U379"/>
      <c r="V379"/>
      <c r="W379"/>
      <c r="X379"/>
      <c r="Y379"/>
      <c r="Z379"/>
      <c r="AA379"/>
      <c r="AB379"/>
      <c r="AC379"/>
      <c r="AD379"/>
      <c r="AE379"/>
      <c r="AF379"/>
      <c r="AG379"/>
      <c r="AH379"/>
      <c r="AI379"/>
    </row>
    <row r="380" spans="1:35" s="41" customFormat="1">
      <c r="A380" s="43"/>
      <c r="B380" s="42"/>
      <c r="C380"/>
      <c r="D380"/>
      <c r="E380"/>
      <c r="Q380" s="42"/>
      <c r="R380" s="42"/>
      <c r="S380" s="42"/>
      <c r="T380"/>
      <c r="U380"/>
      <c r="V380"/>
      <c r="W380"/>
      <c r="X380"/>
      <c r="Y380"/>
      <c r="Z380"/>
      <c r="AA380"/>
      <c r="AB380"/>
      <c r="AC380"/>
      <c r="AD380"/>
      <c r="AE380"/>
      <c r="AF380"/>
      <c r="AG380"/>
      <c r="AH380"/>
      <c r="AI380"/>
    </row>
    <row r="381" spans="1:35" s="41" customFormat="1">
      <c r="A381" s="43"/>
      <c r="B381" s="42"/>
      <c r="C381"/>
      <c r="D381"/>
      <c r="E381"/>
      <c r="Q381" s="42"/>
      <c r="R381" s="42"/>
      <c r="S381" s="42"/>
      <c r="T381"/>
      <c r="U381"/>
      <c r="V381"/>
      <c r="W381"/>
      <c r="X381"/>
      <c r="Y381"/>
      <c r="Z381"/>
      <c r="AA381"/>
      <c r="AB381"/>
      <c r="AC381"/>
      <c r="AD381"/>
      <c r="AE381"/>
      <c r="AF381"/>
      <c r="AG381"/>
      <c r="AH381"/>
      <c r="AI381"/>
    </row>
    <row r="382" spans="1:35" s="41" customFormat="1">
      <c r="A382" s="43"/>
      <c r="B382" s="42"/>
      <c r="C382"/>
      <c r="D382"/>
      <c r="E382"/>
      <c r="Q382" s="42"/>
      <c r="R382" s="42"/>
      <c r="S382" s="42"/>
      <c r="T382"/>
      <c r="U382"/>
      <c r="V382"/>
      <c r="W382"/>
      <c r="X382"/>
      <c r="Y382"/>
      <c r="Z382"/>
      <c r="AA382"/>
      <c r="AB382"/>
      <c r="AC382"/>
      <c r="AD382"/>
      <c r="AE382"/>
      <c r="AF382"/>
      <c r="AG382"/>
      <c r="AH382"/>
      <c r="AI382"/>
    </row>
    <row r="383" spans="1:35" s="41" customFormat="1">
      <c r="A383" s="43"/>
      <c r="B383" s="42"/>
      <c r="C383"/>
      <c r="D383"/>
      <c r="E383"/>
      <c r="Q383" s="42"/>
      <c r="R383" s="42"/>
      <c r="S383" s="42"/>
      <c r="T383"/>
      <c r="U383"/>
      <c r="V383"/>
      <c r="W383"/>
      <c r="X383"/>
      <c r="Y383"/>
      <c r="Z383"/>
      <c r="AA383"/>
      <c r="AB383"/>
      <c r="AC383"/>
      <c r="AD383"/>
      <c r="AE383"/>
      <c r="AF383"/>
      <c r="AG383"/>
      <c r="AH383"/>
      <c r="AI383"/>
    </row>
    <row r="384" spans="1:35" s="41" customFormat="1">
      <c r="A384" s="43"/>
      <c r="B384" s="42"/>
      <c r="C384"/>
      <c r="D384"/>
      <c r="E384"/>
      <c r="Q384" s="42"/>
      <c r="R384" s="42"/>
      <c r="S384" s="42"/>
      <c r="T384"/>
      <c r="U384"/>
      <c r="V384"/>
      <c r="W384"/>
      <c r="X384"/>
      <c r="Y384"/>
      <c r="Z384"/>
      <c r="AA384"/>
      <c r="AB384"/>
      <c r="AC384"/>
      <c r="AD384"/>
      <c r="AE384"/>
      <c r="AF384"/>
      <c r="AG384"/>
      <c r="AH384"/>
      <c r="AI384"/>
    </row>
    <row r="385" spans="1:35" s="41" customFormat="1">
      <c r="A385" s="43"/>
      <c r="B385" s="42"/>
      <c r="C385"/>
      <c r="D385"/>
      <c r="E385"/>
      <c r="Q385" s="42"/>
      <c r="R385" s="42"/>
      <c r="S385" s="42"/>
      <c r="T385"/>
      <c r="U385"/>
      <c r="V385"/>
      <c r="W385"/>
      <c r="X385"/>
      <c r="Y385"/>
      <c r="Z385"/>
      <c r="AA385"/>
      <c r="AB385"/>
      <c r="AC385"/>
      <c r="AD385"/>
      <c r="AE385"/>
      <c r="AF385"/>
      <c r="AG385"/>
      <c r="AH385"/>
      <c r="AI385"/>
    </row>
    <row r="386" spans="1:35" s="41" customFormat="1">
      <c r="A386" s="43"/>
      <c r="B386" s="42"/>
      <c r="C386"/>
      <c r="D386"/>
      <c r="E386"/>
      <c r="Q386" s="42"/>
      <c r="R386" s="42"/>
      <c r="S386" s="42"/>
      <c r="T386"/>
      <c r="U386"/>
      <c r="V386"/>
      <c r="W386"/>
      <c r="X386"/>
      <c r="Y386"/>
      <c r="Z386"/>
      <c r="AA386"/>
      <c r="AB386"/>
      <c r="AC386"/>
      <c r="AD386"/>
      <c r="AE386"/>
      <c r="AF386"/>
      <c r="AG386"/>
      <c r="AH386"/>
      <c r="AI386"/>
    </row>
    <row r="387" spans="1:35" s="41" customFormat="1">
      <c r="A387" s="43"/>
      <c r="B387" s="42"/>
      <c r="C387"/>
      <c r="D387"/>
      <c r="E387"/>
      <c r="Q387" s="42"/>
      <c r="R387" s="42"/>
      <c r="S387" s="42"/>
      <c r="T387"/>
      <c r="U387"/>
      <c r="V387"/>
      <c r="W387"/>
      <c r="X387"/>
      <c r="Y387"/>
      <c r="Z387"/>
      <c r="AA387"/>
      <c r="AB387"/>
      <c r="AC387"/>
      <c r="AD387"/>
      <c r="AE387"/>
      <c r="AF387"/>
      <c r="AG387"/>
      <c r="AH387"/>
      <c r="AI387"/>
    </row>
    <row r="388" spans="1:35" s="41" customFormat="1">
      <c r="A388" s="43"/>
      <c r="B388" s="42"/>
      <c r="C388"/>
      <c r="D388"/>
      <c r="E388"/>
      <c r="Q388" s="42"/>
      <c r="R388" s="42"/>
      <c r="S388" s="42"/>
      <c r="T388"/>
      <c r="U388"/>
      <c r="V388"/>
      <c r="W388"/>
      <c r="X388"/>
      <c r="Y388"/>
      <c r="Z388"/>
      <c r="AA388"/>
      <c r="AB388"/>
      <c r="AC388"/>
      <c r="AD388"/>
      <c r="AE388"/>
      <c r="AF388"/>
      <c r="AG388"/>
      <c r="AH388"/>
      <c r="AI388"/>
    </row>
    <row r="389" spans="1:35" s="41" customFormat="1">
      <c r="A389" s="43"/>
      <c r="B389" s="42"/>
      <c r="C389"/>
      <c r="D389"/>
      <c r="E389"/>
      <c r="Q389" s="42"/>
      <c r="R389" s="42"/>
      <c r="S389" s="42"/>
      <c r="T389"/>
      <c r="U389"/>
      <c r="V389"/>
      <c r="W389"/>
      <c r="X389"/>
      <c r="Y389"/>
      <c r="Z389"/>
      <c r="AA389"/>
      <c r="AB389"/>
      <c r="AC389"/>
      <c r="AD389"/>
      <c r="AE389"/>
      <c r="AF389"/>
      <c r="AG389"/>
      <c r="AH389"/>
      <c r="AI389"/>
    </row>
    <row r="390" spans="1:35" s="41" customFormat="1">
      <c r="A390" s="43"/>
      <c r="B390" s="42"/>
      <c r="C390"/>
      <c r="D390"/>
      <c r="E390"/>
      <c r="Q390" s="42"/>
      <c r="R390" s="42"/>
      <c r="S390" s="42"/>
      <c r="T390"/>
      <c r="U390"/>
      <c r="V390"/>
      <c r="W390"/>
      <c r="X390"/>
      <c r="Y390"/>
      <c r="Z390"/>
      <c r="AA390"/>
      <c r="AB390"/>
      <c r="AC390"/>
      <c r="AD390"/>
      <c r="AE390"/>
      <c r="AF390"/>
      <c r="AG390"/>
      <c r="AH390"/>
      <c r="AI390"/>
    </row>
    <row r="391" spans="1:35" s="41" customFormat="1">
      <c r="A391" s="43"/>
      <c r="B391" s="42"/>
      <c r="C391"/>
      <c r="D391"/>
      <c r="E391"/>
      <c r="Q391" s="42"/>
      <c r="R391" s="42"/>
      <c r="S391" s="42"/>
      <c r="T391"/>
      <c r="U391"/>
      <c r="V391"/>
      <c r="W391"/>
      <c r="X391"/>
      <c r="Y391"/>
      <c r="Z391"/>
      <c r="AA391"/>
      <c r="AB391"/>
      <c r="AC391"/>
      <c r="AD391"/>
      <c r="AE391"/>
      <c r="AF391"/>
      <c r="AG391"/>
      <c r="AH391"/>
      <c r="AI391"/>
    </row>
    <row r="392" spans="1:35" s="41" customFormat="1">
      <c r="A392" s="43"/>
      <c r="B392" s="42"/>
      <c r="C392"/>
      <c r="D392"/>
      <c r="E392"/>
      <c r="Q392" s="42"/>
      <c r="R392" s="42"/>
      <c r="S392" s="42"/>
      <c r="T392"/>
      <c r="U392"/>
      <c r="V392"/>
      <c r="W392"/>
      <c r="X392"/>
      <c r="Y392"/>
      <c r="Z392"/>
      <c r="AA392"/>
      <c r="AB392"/>
      <c r="AC392"/>
      <c r="AD392"/>
      <c r="AE392"/>
      <c r="AF392"/>
      <c r="AG392"/>
      <c r="AH392"/>
      <c r="AI392"/>
    </row>
    <row r="393" spans="1:35" s="41" customFormat="1">
      <c r="A393" s="43"/>
      <c r="B393" s="42"/>
      <c r="C393"/>
      <c r="D393"/>
      <c r="E393"/>
      <c r="Q393" s="42"/>
      <c r="R393" s="42"/>
      <c r="S393" s="42"/>
      <c r="T393"/>
      <c r="U393"/>
      <c r="V393"/>
      <c r="W393"/>
      <c r="X393"/>
      <c r="Y393"/>
      <c r="Z393"/>
      <c r="AA393"/>
      <c r="AB393"/>
      <c r="AC393"/>
      <c r="AD393"/>
      <c r="AE393"/>
      <c r="AF393"/>
      <c r="AG393"/>
      <c r="AH393"/>
      <c r="AI393"/>
    </row>
    <row r="394" spans="1:35" s="41" customFormat="1">
      <c r="A394" s="43"/>
      <c r="B394" s="42"/>
      <c r="C394"/>
      <c r="D394"/>
      <c r="E394"/>
      <c r="Q394" s="42"/>
      <c r="R394" s="42"/>
      <c r="S394" s="42"/>
      <c r="T394"/>
      <c r="U394"/>
      <c r="V394"/>
      <c r="W394"/>
      <c r="X394"/>
      <c r="Y394"/>
      <c r="Z394"/>
      <c r="AA394"/>
      <c r="AB394"/>
      <c r="AC394"/>
      <c r="AD394"/>
      <c r="AE394"/>
      <c r="AF394"/>
      <c r="AG394"/>
      <c r="AH394"/>
      <c r="AI394"/>
    </row>
    <row r="395" spans="1:35" s="41" customFormat="1">
      <c r="A395" s="43"/>
      <c r="B395" s="42"/>
      <c r="C395"/>
      <c r="D395"/>
      <c r="E395"/>
      <c r="Q395" s="42"/>
      <c r="R395" s="42"/>
      <c r="S395" s="42"/>
      <c r="T395"/>
      <c r="U395"/>
      <c r="V395"/>
      <c r="W395"/>
      <c r="X395"/>
      <c r="Y395"/>
      <c r="Z395"/>
      <c r="AA395"/>
      <c r="AB395"/>
      <c r="AC395"/>
      <c r="AD395"/>
      <c r="AE395"/>
      <c r="AF395"/>
      <c r="AG395"/>
      <c r="AH395"/>
      <c r="AI395"/>
    </row>
    <row r="396" spans="1:35" s="41" customFormat="1">
      <c r="A396" s="43"/>
      <c r="B396" s="42"/>
      <c r="C396"/>
      <c r="D396"/>
      <c r="E396"/>
      <c r="Q396" s="42"/>
      <c r="R396" s="42"/>
      <c r="S396" s="42"/>
      <c r="T396"/>
      <c r="U396"/>
      <c r="V396"/>
      <c r="W396"/>
      <c r="X396"/>
      <c r="Y396"/>
      <c r="Z396"/>
      <c r="AA396"/>
      <c r="AB396"/>
      <c r="AC396"/>
      <c r="AD396"/>
      <c r="AE396"/>
      <c r="AF396"/>
      <c r="AG396"/>
      <c r="AH396"/>
      <c r="AI396"/>
    </row>
    <row r="397" spans="1:35" s="41" customFormat="1">
      <c r="A397" s="43"/>
      <c r="B397" s="42"/>
      <c r="C397"/>
      <c r="D397"/>
      <c r="E397"/>
      <c r="Q397" s="42"/>
      <c r="R397" s="42"/>
      <c r="S397" s="42"/>
      <c r="T397"/>
      <c r="U397"/>
      <c r="V397"/>
      <c r="W397"/>
      <c r="X397"/>
      <c r="Y397"/>
      <c r="Z397"/>
      <c r="AA397"/>
      <c r="AB397"/>
      <c r="AC397"/>
      <c r="AD397"/>
      <c r="AE397"/>
      <c r="AF397"/>
      <c r="AG397"/>
      <c r="AH397"/>
      <c r="AI397"/>
    </row>
    <row r="398" spans="1:35" s="41" customFormat="1">
      <c r="A398" s="43"/>
      <c r="B398" s="42"/>
      <c r="C398"/>
      <c r="D398"/>
      <c r="E398"/>
      <c r="Q398" s="42"/>
      <c r="R398" s="42"/>
      <c r="S398" s="42"/>
      <c r="T398"/>
      <c r="U398"/>
      <c r="V398"/>
      <c r="W398"/>
      <c r="X398"/>
      <c r="Y398"/>
      <c r="Z398"/>
      <c r="AA398"/>
      <c r="AB398"/>
      <c r="AC398"/>
      <c r="AD398"/>
      <c r="AE398"/>
      <c r="AF398"/>
      <c r="AG398"/>
      <c r="AH398"/>
      <c r="AI398"/>
    </row>
    <row r="399" spans="1:35" s="41" customFormat="1">
      <c r="A399" s="43"/>
      <c r="B399" s="42"/>
      <c r="C399"/>
      <c r="D399"/>
      <c r="E399"/>
      <c r="Q399" s="42"/>
      <c r="R399" s="42"/>
      <c r="S399" s="42"/>
      <c r="T399"/>
      <c r="U399"/>
      <c r="V399"/>
      <c r="W399"/>
      <c r="X399"/>
      <c r="Y399"/>
      <c r="Z399"/>
      <c r="AA399"/>
      <c r="AB399"/>
      <c r="AC399"/>
      <c r="AD399"/>
      <c r="AE399"/>
      <c r="AF399"/>
      <c r="AG399"/>
      <c r="AH399"/>
      <c r="AI399"/>
    </row>
    <row r="400" spans="1:35" s="41" customFormat="1">
      <c r="A400" s="43"/>
      <c r="B400" s="42"/>
      <c r="C400"/>
      <c r="D400"/>
      <c r="E400"/>
      <c r="Q400" s="42"/>
      <c r="R400" s="42"/>
      <c r="S400" s="42"/>
      <c r="T400"/>
      <c r="U400"/>
      <c r="V400"/>
      <c r="W400"/>
      <c r="X400"/>
      <c r="Y400"/>
      <c r="Z400"/>
      <c r="AA400"/>
      <c r="AB400"/>
      <c r="AC400"/>
      <c r="AD400"/>
      <c r="AE400"/>
      <c r="AF400"/>
      <c r="AG400"/>
      <c r="AH400"/>
      <c r="AI400"/>
    </row>
    <row r="401" spans="1:35" s="41" customFormat="1">
      <c r="A401" s="43"/>
      <c r="B401" s="42"/>
      <c r="C401"/>
      <c r="D401"/>
      <c r="E401"/>
      <c r="Q401" s="42"/>
      <c r="R401" s="42"/>
      <c r="S401" s="42"/>
      <c r="T401"/>
      <c r="U401"/>
      <c r="V401"/>
      <c r="W401"/>
      <c r="X401"/>
      <c r="Y401"/>
      <c r="Z401"/>
      <c r="AA401"/>
      <c r="AB401"/>
      <c r="AC401"/>
      <c r="AD401"/>
      <c r="AE401"/>
      <c r="AF401"/>
      <c r="AG401"/>
      <c r="AH401"/>
      <c r="AI401"/>
    </row>
    <row r="402" spans="1:35" s="41" customFormat="1">
      <c r="A402" s="43"/>
      <c r="B402" s="42"/>
      <c r="C402"/>
      <c r="D402"/>
      <c r="E402"/>
      <c r="Q402" s="42"/>
      <c r="R402" s="42"/>
      <c r="S402" s="42"/>
      <c r="T402"/>
      <c r="U402"/>
      <c r="V402"/>
      <c r="W402"/>
      <c r="X402"/>
      <c r="Y402"/>
      <c r="Z402"/>
      <c r="AA402"/>
      <c r="AB402"/>
      <c r="AC402"/>
      <c r="AD402"/>
      <c r="AE402"/>
      <c r="AF402"/>
      <c r="AG402"/>
      <c r="AH402"/>
      <c r="AI402"/>
    </row>
    <row r="403" spans="1:35" s="41" customFormat="1">
      <c r="A403" s="43"/>
      <c r="B403" s="42"/>
      <c r="C403"/>
      <c r="D403"/>
      <c r="E403"/>
      <c r="Q403" s="42"/>
      <c r="R403" s="42"/>
      <c r="S403" s="42"/>
      <c r="T403"/>
      <c r="U403"/>
      <c r="V403"/>
      <c r="W403"/>
      <c r="X403"/>
      <c r="Y403"/>
      <c r="Z403"/>
      <c r="AA403"/>
      <c r="AB403"/>
      <c r="AC403"/>
      <c r="AD403"/>
      <c r="AE403"/>
      <c r="AF403"/>
      <c r="AG403"/>
      <c r="AH403"/>
      <c r="AI403"/>
    </row>
    <row r="404" spans="1:35" s="41" customFormat="1">
      <c r="A404" s="43"/>
      <c r="B404" s="42"/>
      <c r="C404"/>
      <c r="D404"/>
      <c r="E404"/>
      <c r="Q404" s="42"/>
      <c r="R404" s="42"/>
      <c r="S404" s="42"/>
      <c r="T404"/>
      <c r="U404"/>
      <c r="V404"/>
      <c r="W404"/>
      <c r="X404"/>
      <c r="Y404"/>
      <c r="Z404"/>
      <c r="AA404"/>
      <c r="AB404"/>
      <c r="AC404"/>
      <c r="AD404"/>
      <c r="AE404"/>
      <c r="AF404"/>
      <c r="AG404"/>
      <c r="AH404"/>
      <c r="AI404"/>
    </row>
    <row r="405" spans="1:35" s="41" customFormat="1">
      <c r="A405" s="43"/>
      <c r="B405" s="42"/>
      <c r="C405"/>
      <c r="D405"/>
      <c r="E405"/>
      <c r="Q405" s="42"/>
      <c r="R405" s="42"/>
      <c r="S405" s="42"/>
      <c r="T405"/>
      <c r="U405"/>
      <c r="V405"/>
      <c r="W405"/>
      <c r="X405"/>
      <c r="Y405"/>
      <c r="Z405"/>
      <c r="AA405"/>
      <c r="AB405"/>
      <c r="AC405"/>
      <c r="AD405"/>
      <c r="AE405"/>
      <c r="AF405"/>
      <c r="AG405"/>
      <c r="AH405"/>
      <c r="AI405"/>
    </row>
    <row r="406" spans="1:35" s="41" customFormat="1">
      <c r="A406" s="43"/>
      <c r="B406" s="42"/>
      <c r="C406"/>
      <c r="D406"/>
      <c r="E406"/>
      <c r="Q406" s="42"/>
      <c r="R406" s="42"/>
      <c r="S406" s="42"/>
      <c r="T406"/>
      <c r="U406"/>
      <c r="V406"/>
      <c r="W406"/>
      <c r="X406"/>
      <c r="Y406"/>
      <c r="Z406"/>
      <c r="AA406"/>
      <c r="AB406"/>
      <c r="AC406"/>
      <c r="AD406"/>
      <c r="AE406"/>
      <c r="AF406"/>
      <c r="AG406"/>
      <c r="AH406"/>
      <c r="AI406"/>
    </row>
    <row r="407" spans="1:35" s="41" customFormat="1">
      <c r="A407" s="43"/>
      <c r="B407" s="42"/>
      <c r="C407"/>
      <c r="D407"/>
      <c r="E407"/>
      <c r="Q407" s="42"/>
      <c r="R407" s="42"/>
      <c r="S407" s="42"/>
      <c r="T407"/>
      <c r="U407"/>
      <c r="V407"/>
      <c r="W407"/>
      <c r="X407"/>
      <c r="Y407"/>
      <c r="Z407"/>
      <c r="AA407"/>
      <c r="AB407"/>
      <c r="AC407"/>
      <c r="AD407"/>
      <c r="AE407"/>
      <c r="AF407"/>
      <c r="AG407"/>
      <c r="AH407"/>
      <c r="AI407"/>
    </row>
    <row r="408" spans="1:35" s="41" customFormat="1">
      <c r="A408" s="43"/>
      <c r="B408" s="42"/>
      <c r="C408"/>
      <c r="D408"/>
      <c r="E408"/>
      <c r="Q408" s="42"/>
      <c r="R408" s="42"/>
      <c r="S408" s="42"/>
      <c r="T408"/>
      <c r="U408"/>
      <c r="V408"/>
      <c r="W408"/>
      <c r="X408"/>
      <c r="Y408"/>
      <c r="Z408"/>
      <c r="AA408"/>
      <c r="AB408"/>
      <c r="AC408"/>
      <c r="AD408"/>
      <c r="AE408"/>
      <c r="AF408"/>
      <c r="AG408"/>
      <c r="AH408"/>
      <c r="AI408"/>
    </row>
    <row r="409" spans="1:35" s="41" customFormat="1">
      <c r="A409" s="43"/>
      <c r="B409" s="42"/>
      <c r="C409"/>
      <c r="D409"/>
      <c r="E409"/>
      <c r="Q409" s="42"/>
      <c r="R409" s="42"/>
      <c r="S409" s="42"/>
      <c r="T409"/>
      <c r="U409"/>
      <c r="V409"/>
      <c r="W409"/>
      <c r="X409"/>
      <c r="Y409"/>
      <c r="Z409"/>
      <c r="AA409"/>
      <c r="AB409"/>
      <c r="AC409"/>
      <c r="AD409"/>
      <c r="AE409"/>
      <c r="AF409"/>
      <c r="AG409"/>
      <c r="AH409"/>
      <c r="AI409"/>
    </row>
    <row r="410" spans="1:35" s="41" customFormat="1">
      <c r="A410" s="43"/>
      <c r="B410" s="42"/>
      <c r="C410"/>
      <c r="D410"/>
      <c r="E410"/>
      <c r="Q410" s="42"/>
      <c r="R410" s="42"/>
      <c r="S410" s="42"/>
      <c r="T410"/>
      <c r="U410"/>
      <c r="V410"/>
      <c r="W410"/>
      <c r="X410"/>
      <c r="Y410"/>
      <c r="Z410"/>
      <c r="AA410"/>
      <c r="AB410"/>
      <c r="AC410"/>
      <c r="AD410"/>
      <c r="AE410"/>
      <c r="AF410"/>
      <c r="AG410"/>
      <c r="AH410"/>
      <c r="AI410"/>
    </row>
    <row r="411" spans="1:35" s="41" customFormat="1">
      <c r="A411" s="43"/>
      <c r="B411" s="42"/>
      <c r="C411"/>
      <c r="D411"/>
      <c r="E411"/>
      <c r="Q411" s="42"/>
      <c r="R411" s="42"/>
      <c r="S411" s="42"/>
      <c r="T411"/>
      <c r="U411"/>
      <c r="V411"/>
      <c r="W411"/>
      <c r="X411"/>
      <c r="Y411"/>
      <c r="Z411"/>
      <c r="AA411"/>
      <c r="AB411"/>
      <c r="AC411"/>
      <c r="AD411"/>
      <c r="AE411"/>
      <c r="AF411"/>
      <c r="AG411"/>
      <c r="AH411"/>
      <c r="AI411"/>
    </row>
    <row r="412" spans="1:35" s="41" customFormat="1">
      <c r="A412" s="43"/>
      <c r="B412" s="42"/>
      <c r="C412"/>
      <c r="D412"/>
      <c r="E412"/>
      <c r="Q412" s="42"/>
      <c r="R412" s="42"/>
      <c r="S412" s="42"/>
      <c r="T412"/>
      <c r="U412"/>
      <c r="V412"/>
      <c r="W412"/>
      <c r="X412"/>
      <c r="Y412"/>
      <c r="Z412"/>
      <c r="AA412"/>
      <c r="AB412"/>
      <c r="AC412"/>
      <c r="AD412"/>
      <c r="AE412"/>
      <c r="AF412"/>
      <c r="AG412"/>
      <c r="AH412"/>
      <c r="AI412"/>
    </row>
    <row r="413" spans="1:35" s="41" customFormat="1">
      <c r="A413" s="43"/>
      <c r="B413" s="42"/>
      <c r="C413"/>
      <c r="D413"/>
      <c r="E413"/>
      <c r="Q413" s="42"/>
      <c r="R413" s="42"/>
      <c r="S413" s="42"/>
      <c r="T413"/>
      <c r="U413"/>
      <c r="V413"/>
      <c r="W413"/>
      <c r="X413"/>
      <c r="Y413"/>
      <c r="Z413"/>
      <c r="AA413"/>
      <c r="AB413"/>
      <c r="AC413"/>
      <c r="AD413"/>
      <c r="AE413"/>
      <c r="AF413"/>
      <c r="AG413"/>
      <c r="AH413"/>
      <c r="AI413"/>
    </row>
    <row r="414" spans="1:35" s="41" customFormat="1">
      <c r="A414" s="43"/>
      <c r="B414" s="42"/>
      <c r="C414"/>
      <c r="D414"/>
      <c r="E414"/>
      <c r="Q414" s="42"/>
      <c r="R414" s="42"/>
      <c r="S414" s="42"/>
      <c r="T414"/>
      <c r="U414"/>
      <c r="V414"/>
      <c r="W414"/>
      <c r="X414"/>
      <c r="Y414"/>
      <c r="Z414"/>
      <c r="AA414"/>
      <c r="AB414"/>
      <c r="AC414"/>
      <c r="AD414"/>
      <c r="AE414"/>
      <c r="AF414"/>
      <c r="AG414"/>
      <c r="AH414"/>
      <c r="AI414"/>
    </row>
    <row r="415" spans="1:35" s="41" customFormat="1">
      <c r="A415" s="43"/>
      <c r="B415" s="42"/>
      <c r="C415"/>
      <c r="D415"/>
      <c r="E415"/>
      <c r="Q415" s="42"/>
      <c r="R415" s="42"/>
      <c r="S415" s="42"/>
      <c r="T415"/>
      <c r="U415"/>
      <c r="V415"/>
      <c r="W415"/>
      <c r="X415"/>
      <c r="Y415"/>
      <c r="Z415"/>
      <c r="AA415"/>
      <c r="AB415"/>
      <c r="AC415"/>
      <c r="AD415"/>
      <c r="AE415"/>
      <c r="AF415"/>
      <c r="AG415"/>
      <c r="AH415"/>
      <c r="AI415"/>
    </row>
    <row r="416" spans="1:35" s="41" customFormat="1">
      <c r="A416" s="43"/>
      <c r="B416" s="42"/>
      <c r="C416"/>
      <c r="D416"/>
      <c r="E416"/>
      <c r="Q416" s="42"/>
      <c r="R416" s="42"/>
      <c r="S416" s="42"/>
      <c r="T416"/>
      <c r="U416"/>
      <c r="V416"/>
      <c r="W416"/>
      <c r="X416"/>
      <c r="Y416"/>
      <c r="Z416"/>
      <c r="AA416"/>
      <c r="AB416"/>
      <c r="AC416"/>
      <c r="AD416"/>
      <c r="AE416"/>
      <c r="AF416"/>
      <c r="AG416"/>
      <c r="AH416"/>
      <c r="AI416"/>
    </row>
    <row r="417" spans="1:35" s="41" customFormat="1">
      <c r="A417" s="43"/>
      <c r="B417" s="42"/>
      <c r="C417"/>
      <c r="D417"/>
      <c r="E417"/>
      <c r="Q417" s="42"/>
      <c r="R417" s="42"/>
      <c r="S417" s="42"/>
      <c r="T417"/>
      <c r="U417"/>
      <c r="V417"/>
      <c r="W417"/>
      <c r="X417"/>
      <c r="Y417"/>
      <c r="Z417"/>
      <c r="AA417"/>
      <c r="AB417"/>
      <c r="AC417"/>
      <c r="AD417"/>
      <c r="AE417"/>
      <c r="AF417"/>
      <c r="AG417"/>
      <c r="AH417"/>
      <c r="AI417"/>
    </row>
    <row r="418" spans="1:35" s="41" customFormat="1">
      <c r="A418" s="43"/>
      <c r="B418" s="42"/>
      <c r="C418"/>
      <c r="D418"/>
      <c r="E418"/>
      <c r="Q418" s="42"/>
      <c r="R418" s="42"/>
      <c r="S418" s="42"/>
      <c r="T418"/>
      <c r="U418"/>
      <c r="V418"/>
      <c r="W418"/>
      <c r="X418"/>
      <c r="Y418"/>
      <c r="Z418"/>
      <c r="AA418"/>
      <c r="AB418"/>
      <c r="AC418"/>
      <c r="AD418"/>
      <c r="AE418"/>
      <c r="AF418"/>
      <c r="AG418"/>
      <c r="AH418"/>
      <c r="AI418"/>
    </row>
    <row r="419" spans="1:35" s="41" customFormat="1">
      <c r="A419" s="43"/>
      <c r="B419" s="42"/>
      <c r="C419"/>
      <c r="D419"/>
      <c r="E419"/>
      <c r="Q419" s="42"/>
      <c r="R419" s="42"/>
      <c r="S419" s="42"/>
      <c r="T419"/>
      <c r="U419"/>
      <c r="V419"/>
      <c r="W419"/>
      <c r="X419"/>
      <c r="Y419"/>
      <c r="Z419"/>
      <c r="AA419"/>
      <c r="AB419"/>
      <c r="AC419"/>
      <c r="AD419"/>
      <c r="AE419"/>
      <c r="AF419"/>
      <c r="AG419"/>
      <c r="AH419"/>
      <c r="AI419"/>
    </row>
    <row r="420" spans="1:35" s="41" customFormat="1">
      <c r="A420" s="43"/>
      <c r="B420" s="42"/>
      <c r="C420"/>
      <c r="D420"/>
      <c r="E420"/>
      <c r="Q420" s="42"/>
      <c r="R420" s="42"/>
      <c r="S420" s="42"/>
      <c r="T420"/>
      <c r="U420"/>
      <c r="V420"/>
      <c r="W420"/>
      <c r="X420"/>
      <c r="Y420"/>
      <c r="Z420"/>
      <c r="AA420"/>
      <c r="AB420"/>
      <c r="AC420"/>
      <c r="AD420"/>
      <c r="AE420"/>
      <c r="AF420"/>
      <c r="AG420"/>
      <c r="AH420"/>
      <c r="AI420"/>
    </row>
    <row r="421" spans="1:35" s="41" customFormat="1">
      <c r="A421" s="43"/>
      <c r="B421" s="42"/>
      <c r="C421"/>
      <c r="D421"/>
      <c r="E421"/>
      <c r="Q421" s="42"/>
      <c r="R421" s="42"/>
      <c r="S421" s="42"/>
      <c r="T421"/>
      <c r="U421"/>
      <c r="V421"/>
      <c r="W421"/>
      <c r="X421"/>
      <c r="Y421"/>
      <c r="Z421"/>
      <c r="AA421"/>
      <c r="AB421"/>
      <c r="AC421"/>
      <c r="AD421"/>
      <c r="AE421"/>
      <c r="AF421"/>
      <c r="AG421"/>
      <c r="AH421"/>
      <c r="AI421"/>
    </row>
    <row r="422" spans="1:35" s="41" customFormat="1">
      <c r="A422" s="43"/>
      <c r="B422" s="42"/>
      <c r="C422"/>
      <c r="D422"/>
      <c r="E422"/>
      <c r="Q422" s="42"/>
      <c r="R422" s="42"/>
      <c r="S422" s="42"/>
      <c r="T422"/>
      <c r="U422"/>
      <c r="V422"/>
      <c r="W422"/>
      <c r="X422"/>
      <c r="Y422"/>
      <c r="Z422"/>
      <c r="AA422"/>
      <c r="AB422"/>
      <c r="AC422"/>
      <c r="AD422"/>
      <c r="AE422"/>
      <c r="AF422"/>
      <c r="AG422"/>
      <c r="AH422"/>
      <c r="AI422"/>
    </row>
    <row r="423" spans="1:35" s="41" customFormat="1">
      <c r="A423" s="43"/>
      <c r="B423" s="42"/>
      <c r="C423"/>
      <c r="D423"/>
      <c r="E423"/>
      <c r="Q423" s="42"/>
      <c r="R423" s="42"/>
      <c r="S423" s="42"/>
      <c r="T423"/>
      <c r="U423"/>
      <c r="V423"/>
      <c r="W423"/>
      <c r="X423"/>
      <c r="Y423"/>
      <c r="Z423"/>
      <c r="AA423"/>
      <c r="AB423"/>
      <c r="AC423"/>
      <c r="AD423"/>
      <c r="AE423"/>
      <c r="AF423"/>
      <c r="AG423"/>
      <c r="AH423"/>
      <c r="AI423"/>
    </row>
    <row r="424" spans="1:35" s="41" customFormat="1">
      <c r="A424" s="43"/>
      <c r="B424" s="42"/>
      <c r="C424"/>
      <c r="D424"/>
      <c r="E424"/>
      <c r="Q424" s="42"/>
      <c r="R424" s="42"/>
      <c r="S424" s="42"/>
      <c r="T424"/>
      <c r="U424"/>
      <c r="V424"/>
      <c r="W424"/>
      <c r="X424"/>
      <c r="Y424"/>
      <c r="Z424"/>
      <c r="AA424"/>
      <c r="AB424"/>
      <c r="AC424"/>
      <c r="AD424"/>
      <c r="AE424"/>
      <c r="AF424"/>
      <c r="AG424"/>
      <c r="AH424"/>
      <c r="AI424"/>
    </row>
    <row r="425" spans="1:35" s="41" customFormat="1">
      <c r="A425" s="43"/>
      <c r="B425" s="42"/>
      <c r="C425"/>
      <c r="D425"/>
      <c r="E425"/>
      <c r="Q425" s="42"/>
      <c r="R425" s="42"/>
      <c r="S425" s="42"/>
      <c r="T425"/>
      <c r="U425"/>
      <c r="V425"/>
      <c r="W425"/>
      <c r="X425"/>
      <c r="Y425"/>
      <c r="Z425"/>
      <c r="AA425"/>
      <c r="AB425"/>
      <c r="AC425"/>
      <c r="AD425"/>
      <c r="AE425"/>
      <c r="AF425"/>
      <c r="AG425"/>
      <c r="AH425"/>
      <c r="AI425"/>
    </row>
    <row r="426" spans="1:35" s="41" customFormat="1">
      <c r="A426" s="43"/>
      <c r="B426" s="42"/>
      <c r="C426"/>
      <c r="D426"/>
      <c r="E426"/>
      <c r="Q426" s="42"/>
      <c r="R426" s="42"/>
      <c r="S426" s="42"/>
      <c r="T426"/>
      <c r="U426"/>
      <c r="V426"/>
      <c r="W426"/>
      <c r="X426"/>
      <c r="Y426"/>
      <c r="Z426"/>
      <c r="AA426"/>
      <c r="AB426"/>
      <c r="AC426"/>
      <c r="AD426"/>
      <c r="AE426"/>
      <c r="AF426"/>
      <c r="AG426"/>
      <c r="AH426"/>
      <c r="AI426"/>
    </row>
    <row r="427" spans="1:35" s="41" customFormat="1">
      <c r="A427" s="43"/>
      <c r="B427" s="42"/>
      <c r="C427"/>
      <c r="D427"/>
      <c r="E427"/>
      <c r="Q427" s="42"/>
      <c r="R427" s="42"/>
      <c r="S427" s="42"/>
      <c r="T427"/>
      <c r="U427"/>
      <c r="V427"/>
      <c r="W427"/>
      <c r="X427"/>
      <c r="Y427"/>
      <c r="Z427"/>
      <c r="AA427"/>
      <c r="AB427"/>
      <c r="AC427"/>
      <c r="AD427"/>
      <c r="AE427"/>
      <c r="AF427"/>
      <c r="AG427"/>
      <c r="AH427"/>
      <c r="AI427"/>
    </row>
    <row r="428" spans="1:35" s="41" customFormat="1">
      <c r="A428" s="43"/>
      <c r="B428" s="42"/>
      <c r="C428"/>
      <c r="D428"/>
      <c r="E428"/>
      <c r="Q428" s="42"/>
      <c r="R428" s="42"/>
      <c r="S428" s="42"/>
      <c r="T428"/>
      <c r="U428"/>
      <c r="V428"/>
      <c r="W428"/>
      <c r="X428"/>
      <c r="Y428"/>
      <c r="Z428"/>
      <c r="AA428"/>
      <c r="AB428"/>
      <c r="AC428"/>
      <c r="AD428"/>
      <c r="AE428"/>
      <c r="AF428"/>
      <c r="AG428"/>
      <c r="AH428"/>
      <c r="AI428"/>
    </row>
    <row r="429" spans="1:35" s="41" customFormat="1">
      <c r="A429" s="43"/>
      <c r="B429" s="42"/>
      <c r="C429"/>
      <c r="D429"/>
      <c r="E429"/>
      <c r="Q429" s="42"/>
      <c r="R429" s="42"/>
      <c r="S429" s="42"/>
      <c r="T429"/>
      <c r="U429"/>
      <c r="V429"/>
      <c r="W429"/>
      <c r="X429"/>
      <c r="Y429"/>
      <c r="Z429"/>
      <c r="AA429"/>
      <c r="AB429"/>
      <c r="AC429"/>
      <c r="AD429"/>
      <c r="AE429"/>
      <c r="AF429"/>
      <c r="AG429"/>
      <c r="AH429"/>
      <c r="AI429"/>
    </row>
    <row r="430" spans="1:35" s="41" customFormat="1">
      <c r="A430" s="43"/>
      <c r="B430" s="42"/>
      <c r="C430"/>
      <c r="D430"/>
      <c r="E430"/>
      <c r="Q430" s="42"/>
      <c r="R430" s="42"/>
      <c r="S430" s="42"/>
      <c r="T430"/>
      <c r="U430"/>
      <c r="V430"/>
      <c r="W430"/>
      <c r="X430"/>
      <c r="Y430"/>
      <c r="Z430"/>
      <c r="AA430"/>
      <c r="AB430"/>
      <c r="AC430"/>
      <c r="AD430"/>
      <c r="AE430"/>
      <c r="AF430"/>
      <c r="AG430"/>
      <c r="AH430"/>
      <c r="AI430"/>
    </row>
    <row r="431" spans="1:35" s="41" customFormat="1">
      <c r="A431" s="43"/>
      <c r="B431" s="42"/>
      <c r="C431"/>
      <c r="D431"/>
      <c r="E431"/>
      <c r="Q431" s="42"/>
      <c r="R431" s="42"/>
      <c r="S431" s="42"/>
      <c r="T431"/>
      <c r="U431"/>
      <c r="V431"/>
      <c r="W431"/>
      <c r="X431"/>
      <c r="Y431"/>
      <c r="Z431"/>
      <c r="AA431"/>
      <c r="AB431"/>
      <c r="AC431"/>
      <c r="AD431"/>
      <c r="AE431"/>
      <c r="AF431"/>
      <c r="AG431"/>
      <c r="AH431"/>
      <c r="AI431"/>
    </row>
    <row r="432" spans="1:35" s="41" customFormat="1">
      <c r="A432" s="43"/>
      <c r="B432" s="42"/>
      <c r="C432"/>
      <c r="D432"/>
      <c r="E432"/>
      <c r="Q432" s="42"/>
      <c r="R432" s="42"/>
      <c r="S432" s="42"/>
      <c r="T432"/>
      <c r="U432"/>
      <c r="V432"/>
      <c r="W432"/>
      <c r="X432"/>
      <c r="Y432"/>
      <c r="Z432"/>
      <c r="AA432"/>
      <c r="AB432"/>
      <c r="AC432"/>
      <c r="AD432"/>
      <c r="AE432"/>
      <c r="AF432"/>
      <c r="AG432"/>
      <c r="AH432"/>
      <c r="AI432"/>
    </row>
    <row r="433" spans="1:35" s="41" customFormat="1">
      <c r="A433" s="43"/>
      <c r="B433" s="42"/>
      <c r="C433"/>
      <c r="D433"/>
      <c r="E433"/>
      <c r="Q433" s="42"/>
      <c r="R433" s="42"/>
      <c r="S433" s="42"/>
      <c r="T433"/>
      <c r="U433"/>
      <c r="V433"/>
      <c r="W433"/>
      <c r="X433"/>
      <c r="Y433"/>
      <c r="Z433"/>
      <c r="AA433"/>
      <c r="AB433"/>
      <c r="AC433"/>
      <c r="AD433"/>
      <c r="AE433"/>
      <c r="AF433"/>
      <c r="AG433"/>
      <c r="AH433"/>
      <c r="AI433"/>
    </row>
    <row r="434" spans="1:35" s="41" customFormat="1">
      <c r="A434" s="43"/>
      <c r="B434" s="42"/>
      <c r="C434"/>
      <c r="D434"/>
      <c r="E434"/>
      <c r="Q434" s="42"/>
      <c r="R434" s="42"/>
      <c r="S434" s="42"/>
      <c r="T434"/>
      <c r="U434"/>
      <c r="V434"/>
      <c r="W434"/>
      <c r="X434"/>
      <c r="Y434"/>
      <c r="Z434"/>
      <c r="AA434"/>
      <c r="AB434"/>
      <c r="AC434"/>
      <c r="AD434"/>
      <c r="AE434"/>
      <c r="AF434"/>
      <c r="AG434"/>
      <c r="AH434"/>
      <c r="AI434"/>
    </row>
    <row r="435" spans="1:35" s="41" customFormat="1">
      <c r="A435" s="43"/>
      <c r="B435" s="42"/>
      <c r="C435"/>
      <c r="D435"/>
      <c r="E435"/>
      <c r="Q435" s="42"/>
      <c r="R435" s="42"/>
      <c r="S435" s="42"/>
      <c r="T435"/>
      <c r="U435"/>
      <c r="V435"/>
      <c r="W435"/>
      <c r="X435"/>
      <c r="Y435"/>
      <c r="Z435"/>
      <c r="AA435"/>
      <c r="AB435"/>
      <c r="AC435"/>
      <c r="AD435"/>
      <c r="AE435"/>
      <c r="AF435"/>
      <c r="AG435"/>
      <c r="AH435"/>
      <c r="AI435"/>
    </row>
    <row r="436" spans="1:35" s="41" customFormat="1">
      <c r="A436" s="43"/>
      <c r="B436" s="42"/>
      <c r="C436"/>
      <c r="D436"/>
      <c r="E436"/>
      <c r="Q436" s="42"/>
      <c r="R436" s="42"/>
      <c r="S436" s="42"/>
      <c r="T436"/>
      <c r="U436"/>
      <c r="V436"/>
      <c r="W436"/>
      <c r="X436"/>
      <c r="Y436"/>
      <c r="Z436"/>
      <c r="AA436"/>
      <c r="AB436"/>
      <c r="AC436"/>
      <c r="AD436"/>
      <c r="AE436"/>
      <c r="AF436"/>
      <c r="AG436"/>
      <c r="AH436"/>
      <c r="AI436"/>
    </row>
    <row r="437" spans="1:35" s="41" customFormat="1">
      <c r="A437" s="43"/>
      <c r="B437" s="42"/>
      <c r="C437"/>
      <c r="D437"/>
      <c r="E437"/>
      <c r="Q437" s="42"/>
      <c r="R437" s="42"/>
      <c r="S437" s="42"/>
      <c r="T437"/>
      <c r="U437"/>
      <c r="V437"/>
      <c r="W437"/>
      <c r="X437"/>
      <c r="Y437"/>
      <c r="Z437"/>
      <c r="AA437"/>
      <c r="AB437"/>
      <c r="AC437"/>
      <c r="AD437"/>
      <c r="AE437"/>
      <c r="AF437"/>
      <c r="AG437"/>
      <c r="AH437"/>
      <c r="AI437"/>
    </row>
    <row r="438" spans="1:35" s="41" customFormat="1">
      <c r="A438" s="43"/>
      <c r="B438" s="42"/>
      <c r="C438"/>
      <c r="D438"/>
      <c r="E438"/>
      <c r="Q438" s="42"/>
      <c r="R438" s="42"/>
      <c r="S438" s="42"/>
      <c r="T438"/>
      <c r="U438"/>
      <c r="V438"/>
      <c r="W438"/>
      <c r="X438"/>
      <c r="Y438"/>
      <c r="Z438"/>
      <c r="AA438"/>
      <c r="AB438"/>
      <c r="AC438"/>
      <c r="AD438"/>
      <c r="AE438"/>
      <c r="AF438"/>
      <c r="AG438"/>
      <c r="AH438"/>
      <c r="AI438"/>
    </row>
    <row r="439" spans="1:35" s="41" customFormat="1">
      <c r="A439" s="43"/>
      <c r="B439" s="42"/>
      <c r="C439"/>
      <c r="D439"/>
      <c r="E439"/>
      <c r="Q439" s="42"/>
      <c r="R439" s="42"/>
      <c r="S439" s="42"/>
      <c r="T439"/>
      <c r="U439"/>
      <c r="V439"/>
      <c r="W439"/>
      <c r="X439"/>
      <c r="Y439"/>
      <c r="Z439"/>
      <c r="AA439"/>
      <c r="AB439"/>
      <c r="AC439"/>
      <c r="AD439"/>
      <c r="AE439"/>
      <c r="AF439"/>
      <c r="AG439"/>
      <c r="AH439"/>
      <c r="AI439"/>
    </row>
    <row r="440" spans="1:35" s="41" customFormat="1">
      <c r="A440" s="43"/>
      <c r="B440" s="42"/>
      <c r="C440"/>
      <c r="D440"/>
      <c r="E440"/>
      <c r="Q440" s="42"/>
      <c r="R440" s="42"/>
      <c r="S440" s="42"/>
      <c r="T440"/>
      <c r="U440"/>
      <c r="V440"/>
      <c r="W440"/>
      <c r="X440"/>
      <c r="Y440"/>
      <c r="Z440"/>
      <c r="AA440"/>
      <c r="AB440"/>
      <c r="AC440"/>
      <c r="AD440"/>
      <c r="AE440"/>
      <c r="AF440"/>
      <c r="AG440"/>
      <c r="AH440"/>
      <c r="AI440"/>
    </row>
    <row r="441" spans="1:35" s="41" customFormat="1">
      <c r="A441" s="43"/>
      <c r="B441" s="42"/>
      <c r="C441"/>
      <c r="D441"/>
      <c r="E441"/>
      <c r="Q441" s="42"/>
      <c r="R441" s="42"/>
      <c r="S441" s="42"/>
      <c r="T441"/>
      <c r="U441"/>
      <c r="V441"/>
      <c r="W441"/>
      <c r="X441"/>
      <c r="Y441"/>
      <c r="Z441"/>
      <c r="AA441"/>
      <c r="AB441"/>
      <c r="AC441"/>
      <c r="AD441"/>
      <c r="AE441"/>
      <c r="AF441"/>
      <c r="AG441"/>
      <c r="AH441"/>
      <c r="AI441"/>
    </row>
    <row r="442" spans="1:35" s="41" customFormat="1">
      <c r="A442" s="43"/>
      <c r="B442" s="42"/>
      <c r="C442"/>
      <c r="D442"/>
      <c r="E442"/>
      <c r="Q442" s="42"/>
      <c r="R442" s="42"/>
      <c r="S442" s="42"/>
      <c r="T442"/>
      <c r="U442"/>
      <c r="V442"/>
      <c r="W442"/>
      <c r="X442"/>
      <c r="Y442"/>
      <c r="Z442"/>
      <c r="AA442"/>
      <c r="AB442"/>
      <c r="AC442"/>
      <c r="AD442"/>
      <c r="AE442"/>
      <c r="AF442"/>
      <c r="AG442"/>
      <c r="AH442"/>
      <c r="AI442"/>
    </row>
    <row r="443" spans="1:35" s="41" customFormat="1">
      <c r="A443" s="43"/>
      <c r="B443" s="42"/>
      <c r="C443"/>
      <c r="D443"/>
      <c r="E443"/>
      <c r="Q443" s="42"/>
      <c r="R443" s="42"/>
      <c r="S443" s="42"/>
      <c r="T443"/>
      <c r="U443"/>
      <c r="V443"/>
      <c r="W443"/>
      <c r="X443"/>
      <c r="Y443"/>
      <c r="Z443"/>
      <c r="AA443"/>
      <c r="AB443"/>
      <c r="AC443"/>
      <c r="AD443"/>
      <c r="AE443"/>
      <c r="AF443"/>
      <c r="AG443"/>
      <c r="AH443"/>
      <c r="AI443"/>
    </row>
    <row r="444" spans="1:35" s="41" customFormat="1">
      <c r="A444" s="43"/>
      <c r="B444" s="42"/>
      <c r="C444"/>
      <c r="D444"/>
      <c r="E444"/>
      <c r="Q444" s="42"/>
      <c r="R444" s="42"/>
      <c r="S444" s="42"/>
      <c r="T444"/>
      <c r="U444"/>
      <c r="V444"/>
      <c r="W444"/>
      <c r="X444"/>
      <c r="Y444"/>
      <c r="Z444"/>
      <c r="AA444"/>
      <c r="AB444"/>
      <c r="AC444"/>
      <c r="AD444"/>
      <c r="AE444"/>
      <c r="AF444"/>
      <c r="AG444"/>
      <c r="AH444"/>
      <c r="AI444"/>
    </row>
    <row r="445" spans="1:35" s="41" customFormat="1">
      <c r="A445" s="43"/>
      <c r="B445" s="42"/>
      <c r="C445"/>
      <c r="D445"/>
      <c r="E445"/>
      <c r="Q445" s="42"/>
      <c r="R445" s="42"/>
      <c r="S445" s="42"/>
      <c r="T445"/>
      <c r="U445"/>
      <c r="V445"/>
      <c r="W445"/>
      <c r="X445"/>
      <c r="Y445"/>
      <c r="Z445"/>
      <c r="AA445"/>
      <c r="AB445"/>
      <c r="AC445"/>
      <c r="AD445"/>
      <c r="AE445"/>
      <c r="AF445"/>
      <c r="AG445"/>
      <c r="AH445"/>
      <c r="AI445"/>
    </row>
    <row r="446" spans="1:35" s="41" customFormat="1">
      <c r="A446" s="43"/>
      <c r="B446" s="42"/>
      <c r="C446"/>
      <c r="D446"/>
      <c r="E446"/>
      <c r="Q446" s="42"/>
      <c r="R446" s="42"/>
      <c r="S446" s="42"/>
      <c r="T446"/>
      <c r="U446"/>
      <c r="V446"/>
      <c r="W446"/>
      <c r="X446"/>
      <c r="Y446"/>
      <c r="Z446"/>
      <c r="AA446"/>
      <c r="AB446"/>
      <c r="AC446"/>
      <c r="AD446"/>
      <c r="AE446"/>
      <c r="AF446"/>
      <c r="AG446"/>
      <c r="AH446"/>
      <c r="AI446"/>
    </row>
    <row r="447" spans="1:35" s="41" customFormat="1">
      <c r="A447" s="43"/>
      <c r="B447" s="42"/>
      <c r="C447"/>
      <c r="D447"/>
      <c r="E447"/>
      <c r="Q447" s="42"/>
      <c r="R447" s="42"/>
      <c r="S447" s="42"/>
      <c r="T447"/>
      <c r="U447"/>
      <c r="V447"/>
      <c r="W447"/>
      <c r="X447"/>
      <c r="Y447"/>
      <c r="Z447"/>
      <c r="AA447"/>
      <c r="AB447"/>
      <c r="AC447"/>
      <c r="AD447"/>
      <c r="AE447"/>
      <c r="AF447"/>
      <c r="AG447"/>
      <c r="AH447"/>
      <c r="AI447"/>
    </row>
    <row r="448" spans="1:35" s="41" customFormat="1">
      <c r="A448" s="43"/>
      <c r="B448" s="42"/>
      <c r="C448"/>
      <c r="D448"/>
      <c r="E448"/>
      <c r="Q448" s="42"/>
      <c r="R448" s="42"/>
      <c r="S448" s="42"/>
      <c r="T448"/>
      <c r="U448"/>
      <c r="V448"/>
      <c r="W448"/>
      <c r="X448"/>
      <c r="Y448"/>
      <c r="Z448"/>
      <c r="AA448"/>
      <c r="AB448"/>
      <c r="AC448"/>
      <c r="AD448"/>
      <c r="AE448"/>
      <c r="AF448"/>
      <c r="AG448"/>
      <c r="AH448"/>
      <c r="AI448"/>
    </row>
    <row r="449" spans="1:35" s="41" customFormat="1">
      <c r="A449" s="43"/>
      <c r="B449" s="42"/>
      <c r="C449"/>
      <c r="D449"/>
      <c r="E449"/>
      <c r="Q449" s="42"/>
      <c r="R449" s="42"/>
      <c r="S449" s="42"/>
      <c r="T449"/>
      <c r="U449"/>
      <c r="V449"/>
      <c r="W449"/>
      <c r="X449"/>
      <c r="Y449"/>
      <c r="Z449"/>
      <c r="AA449"/>
      <c r="AB449"/>
      <c r="AC449"/>
      <c r="AD449"/>
      <c r="AE449"/>
      <c r="AF449"/>
      <c r="AG449"/>
      <c r="AH449"/>
      <c r="AI449"/>
    </row>
    <row r="450" spans="1:35" s="41" customFormat="1">
      <c r="A450" s="43"/>
      <c r="B450" s="42"/>
      <c r="C450"/>
      <c r="D450"/>
      <c r="E450"/>
      <c r="Q450" s="42"/>
      <c r="R450" s="42"/>
      <c r="S450" s="42"/>
      <c r="T450"/>
      <c r="U450"/>
      <c r="V450"/>
      <c r="W450"/>
      <c r="X450"/>
      <c r="Y450"/>
      <c r="Z450"/>
      <c r="AA450"/>
      <c r="AB450"/>
      <c r="AC450"/>
      <c r="AD450"/>
      <c r="AE450"/>
      <c r="AF450"/>
      <c r="AG450"/>
      <c r="AH450"/>
      <c r="AI450"/>
    </row>
    <row r="451" spans="1:35" s="41" customFormat="1">
      <c r="A451" s="43"/>
      <c r="B451" s="42"/>
      <c r="C451"/>
      <c r="D451"/>
      <c r="E451"/>
      <c r="Q451" s="42"/>
      <c r="R451" s="42"/>
      <c r="S451" s="42"/>
      <c r="T451"/>
      <c r="U451"/>
      <c r="V451"/>
      <c r="W451"/>
      <c r="X451"/>
      <c r="Y451"/>
      <c r="Z451"/>
      <c r="AA451"/>
      <c r="AB451"/>
      <c r="AC451"/>
      <c r="AD451"/>
      <c r="AE451"/>
      <c r="AF451"/>
      <c r="AG451"/>
      <c r="AH451"/>
      <c r="AI451"/>
    </row>
    <row r="452" spans="1:35" s="41" customFormat="1">
      <c r="A452" s="43"/>
      <c r="B452" s="42"/>
      <c r="C452"/>
      <c r="D452"/>
      <c r="E452"/>
      <c r="Q452" s="42"/>
      <c r="R452" s="42"/>
      <c r="S452" s="42"/>
      <c r="T452"/>
      <c r="U452"/>
      <c r="V452"/>
      <c r="W452"/>
      <c r="X452"/>
      <c r="Y452"/>
      <c r="Z452"/>
      <c r="AA452"/>
      <c r="AB452"/>
      <c r="AC452"/>
      <c r="AD452"/>
      <c r="AE452"/>
      <c r="AF452"/>
      <c r="AG452"/>
      <c r="AH452"/>
      <c r="AI452"/>
    </row>
    <row r="453" spans="1:35" s="41" customFormat="1">
      <c r="A453" s="43"/>
      <c r="B453" s="42"/>
      <c r="C453"/>
      <c r="D453"/>
      <c r="E453"/>
      <c r="Q453" s="42"/>
      <c r="R453" s="42"/>
      <c r="S453" s="42"/>
      <c r="T453"/>
      <c r="U453"/>
      <c r="V453"/>
      <c r="W453"/>
      <c r="X453"/>
      <c r="Y453"/>
      <c r="Z453"/>
      <c r="AA453"/>
      <c r="AB453"/>
      <c r="AC453"/>
      <c r="AD453"/>
      <c r="AE453"/>
      <c r="AF453"/>
      <c r="AG453"/>
      <c r="AH453"/>
      <c r="AI453"/>
    </row>
    <row r="454" spans="1:35" s="41" customFormat="1">
      <c r="A454" s="43"/>
      <c r="B454" s="42"/>
      <c r="C454"/>
      <c r="D454"/>
      <c r="E454"/>
      <c r="Q454" s="42"/>
      <c r="R454" s="42"/>
      <c r="S454" s="42"/>
      <c r="T454"/>
      <c r="U454"/>
      <c r="V454"/>
      <c r="W454"/>
      <c r="X454"/>
      <c r="Y454"/>
      <c r="Z454"/>
      <c r="AA454"/>
      <c r="AB454"/>
      <c r="AC454"/>
      <c r="AD454"/>
      <c r="AE454"/>
      <c r="AF454"/>
      <c r="AG454"/>
      <c r="AH454"/>
      <c r="AI454"/>
    </row>
    <row r="455" spans="1:35" s="41" customFormat="1">
      <c r="A455" s="43"/>
      <c r="B455" s="42"/>
      <c r="C455"/>
      <c r="D455"/>
      <c r="E455"/>
      <c r="Q455" s="42"/>
      <c r="R455" s="42"/>
      <c r="S455" s="42"/>
      <c r="T455"/>
      <c r="U455"/>
      <c r="V455"/>
      <c r="W455"/>
      <c r="X455"/>
      <c r="Y455"/>
      <c r="Z455"/>
      <c r="AA455"/>
      <c r="AB455"/>
      <c r="AC455"/>
      <c r="AD455"/>
      <c r="AE455"/>
      <c r="AF455"/>
      <c r="AG455"/>
      <c r="AH455"/>
      <c r="AI455"/>
    </row>
    <row r="456" spans="1:35" s="41" customFormat="1">
      <c r="A456" s="43"/>
      <c r="B456" s="42"/>
      <c r="C456"/>
      <c r="D456"/>
      <c r="E456"/>
      <c r="Q456" s="42"/>
      <c r="R456" s="42"/>
      <c r="S456" s="42"/>
      <c r="T456"/>
      <c r="U456"/>
      <c r="V456"/>
      <c r="W456"/>
      <c r="X456"/>
      <c r="Y456"/>
      <c r="Z456"/>
      <c r="AA456"/>
      <c r="AB456"/>
      <c r="AC456"/>
      <c r="AD456"/>
      <c r="AE456"/>
      <c r="AF456"/>
      <c r="AG456"/>
      <c r="AH456"/>
      <c r="AI456"/>
    </row>
    <row r="457" spans="1:35" s="41" customFormat="1">
      <c r="A457" s="43"/>
      <c r="B457" s="42"/>
      <c r="C457"/>
      <c r="D457"/>
      <c r="E457"/>
      <c r="Q457" s="42"/>
      <c r="R457" s="42"/>
      <c r="S457" s="42"/>
      <c r="T457"/>
      <c r="U457"/>
      <c r="V457"/>
      <c r="W457"/>
      <c r="X457"/>
      <c r="Y457"/>
      <c r="Z457"/>
      <c r="AA457"/>
      <c r="AB457"/>
      <c r="AC457"/>
      <c r="AD457"/>
      <c r="AE457"/>
      <c r="AF457"/>
      <c r="AG457"/>
      <c r="AH457"/>
      <c r="AI457"/>
    </row>
    <row r="458" spans="1:35" s="41" customFormat="1">
      <c r="A458" s="43"/>
      <c r="B458" s="42"/>
      <c r="C458"/>
      <c r="D458"/>
      <c r="E458"/>
      <c r="Q458" s="42"/>
      <c r="R458" s="42"/>
      <c r="S458" s="42"/>
      <c r="T458"/>
      <c r="U458"/>
      <c r="V458"/>
      <c r="W458"/>
      <c r="X458"/>
      <c r="Y458"/>
      <c r="Z458"/>
      <c r="AA458"/>
      <c r="AB458"/>
      <c r="AC458"/>
      <c r="AD458"/>
      <c r="AE458"/>
      <c r="AF458"/>
      <c r="AG458"/>
      <c r="AH458"/>
      <c r="AI458"/>
    </row>
    <row r="459" spans="1:35" s="41" customFormat="1">
      <c r="A459" s="43"/>
      <c r="B459" s="42"/>
      <c r="C459"/>
      <c r="D459"/>
      <c r="E459"/>
      <c r="Q459" s="42"/>
      <c r="R459" s="42"/>
      <c r="S459" s="42"/>
      <c r="T459"/>
      <c r="U459"/>
      <c r="V459"/>
      <c r="W459"/>
      <c r="X459"/>
      <c r="Y459"/>
      <c r="Z459"/>
      <c r="AA459"/>
      <c r="AB459"/>
      <c r="AC459"/>
      <c r="AD459"/>
      <c r="AE459"/>
      <c r="AF459"/>
      <c r="AG459"/>
      <c r="AH459"/>
      <c r="AI459"/>
    </row>
    <row r="460" spans="1:35" s="41" customFormat="1">
      <c r="A460" s="43"/>
      <c r="B460" s="42"/>
      <c r="C460"/>
      <c r="D460"/>
      <c r="E460"/>
      <c r="Q460" s="42"/>
      <c r="R460" s="42"/>
      <c r="S460" s="42"/>
      <c r="T460"/>
      <c r="U460"/>
      <c r="V460"/>
      <c r="W460"/>
      <c r="X460"/>
      <c r="Y460"/>
      <c r="Z460"/>
      <c r="AA460"/>
      <c r="AB460"/>
      <c r="AC460"/>
      <c r="AD460"/>
      <c r="AE460"/>
      <c r="AF460"/>
      <c r="AG460"/>
      <c r="AH460"/>
      <c r="AI460"/>
    </row>
    <row r="461" spans="1:35" s="41" customFormat="1">
      <c r="A461" s="43"/>
      <c r="B461" s="42"/>
      <c r="C461"/>
      <c r="D461"/>
      <c r="E461"/>
      <c r="Q461" s="42"/>
      <c r="R461" s="42"/>
      <c r="S461" s="42"/>
      <c r="T461"/>
      <c r="U461"/>
      <c r="V461"/>
      <c r="W461"/>
      <c r="X461"/>
      <c r="Y461"/>
      <c r="Z461"/>
      <c r="AA461"/>
      <c r="AB461"/>
      <c r="AC461"/>
      <c r="AD461"/>
      <c r="AE461"/>
      <c r="AF461"/>
      <c r="AG461"/>
      <c r="AH461"/>
      <c r="AI461"/>
    </row>
  </sheetData>
  <mergeCells count="214">
    <mergeCell ref="K5:O5"/>
    <mergeCell ref="P5:P7"/>
    <mergeCell ref="Q5:Q7"/>
    <mergeCell ref="R5:R7"/>
    <mergeCell ref="S5:S7"/>
    <mergeCell ref="K6:M6"/>
    <mergeCell ref="N6:N7"/>
    <mergeCell ref="O6:O7"/>
    <mergeCell ref="A1:R1"/>
    <mergeCell ref="B2:Q2"/>
    <mergeCell ref="B3:P3"/>
    <mergeCell ref="A5:A7"/>
    <mergeCell ref="B5:B7"/>
    <mergeCell ref="C5:F5"/>
    <mergeCell ref="G5:G7"/>
    <mergeCell ref="H5:H7"/>
    <mergeCell ref="I5:I7"/>
    <mergeCell ref="J5:J7"/>
    <mergeCell ref="A8:Q8"/>
    <mergeCell ref="B12:B13"/>
    <mergeCell ref="Q12:Q13"/>
    <mergeCell ref="R12:R13"/>
    <mergeCell ref="S12:S13"/>
    <mergeCell ref="B14:B15"/>
    <mergeCell ref="Q14:Q15"/>
    <mergeCell ref="R14:R15"/>
    <mergeCell ref="S14:S15"/>
    <mergeCell ref="B20:B21"/>
    <mergeCell ref="Q20:Q21"/>
    <mergeCell ref="R20:R21"/>
    <mergeCell ref="S20:S21"/>
    <mergeCell ref="B22:B23"/>
    <mergeCell ref="Q22:Q23"/>
    <mergeCell ref="R22:R23"/>
    <mergeCell ref="S22:S23"/>
    <mergeCell ref="B16:B17"/>
    <mergeCell ref="Q16:Q17"/>
    <mergeCell ref="R16:R17"/>
    <mergeCell ref="S16:S17"/>
    <mergeCell ref="B18:B19"/>
    <mergeCell ref="Q18:Q19"/>
    <mergeCell ref="R18:R19"/>
    <mergeCell ref="S18:S19"/>
    <mergeCell ref="R35:R36"/>
    <mergeCell ref="Q37:Q38"/>
    <mergeCell ref="R37:R38"/>
    <mergeCell ref="S37:S38"/>
    <mergeCell ref="Q39:Q40"/>
    <mergeCell ref="R39:R40"/>
    <mergeCell ref="S39:S40"/>
    <mergeCell ref="B24:B25"/>
    <mergeCell ref="Q24:Q25"/>
    <mergeCell ref="R24:R25"/>
    <mergeCell ref="S24:S25"/>
    <mergeCell ref="B31:S31"/>
    <mergeCell ref="R33:R34"/>
    <mergeCell ref="B48:B49"/>
    <mergeCell ref="Q48:Q49"/>
    <mergeCell ref="R48:R49"/>
    <mergeCell ref="S48:S49"/>
    <mergeCell ref="B50:B51"/>
    <mergeCell ref="Q50:Q51"/>
    <mergeCell ref="R50:R51"/>
    <mergeCell ref="S50:S51"/>
    <mergeCell ref="Q42:Q43"/>
    <mergeCell ref="R42:R43"/>
    <mergeCell ref="S42:S43"/>
    <mergeCell ref="B45:S45"/>
    <mergeCell ref="B46:B47"/>
    <mergeCell ref="Q46:Q47"/>
    <mergeCell ref="R46:R47"/>
    <mergeCell ref="S46:S47"/>
    <mergeCell ref="B56:B57"/>
    <mergeCell ref="Q56:Q57"/>
    <mergeCell ref="R56:R57"/>
    <mergeCell ref="S56:S57"/>
    <mergeCell ref="B58:B59"/>
    <mergeCell ref="Q58:Q59"/>
    <mergeCell ref="R58:R59"/>
    <mergeCell ref="S58:S59"/>
    <mergeCell ref="B52:B53"/>
    <mergeCell ref="Q52:Q53"/>
    <mergeCell ref="R52:R53"/>
    <mergeCell ref="S52:S53"/>
    <mergeCell ref="B54:B55"/>
    <mergeCell ref="Q54:Q55"/>
    <mergeCell ref="R54:R55"/>
    <mergeCell ref="S54:S55"/>
    <mergeCell ref="B65:B66"/>
    <mergeCell ref="Q65:Q66"/>
    <mergeCell ref="R65:R66"/>
    <mergeCell ref="S65:S66"/>
    <mergeCell ref="B67:B68"/>
    <mergeCell ref="Q67:Q68"/>
    <mergeCell ref="R67:R68"/>
    <mergeCell ref="S67:S68"/>
    <mergeCell ref="B60:B61"/>
    <mergeCell ref="Q60:Q61"/>
    <mergeCell ref="R60:R61"/>
    <mergeCell ref="S60:S61"/>
    <mergeCell ref="B62:B63"/>
    <mergeCell ref="Q62:Q63"/>
    <mergeCell ref="R62:R63"/>
    <mergeCell ref="S62:S63"/>
    <mergeCell ref="B73:B74"/>
    <mergeCell ref="Q73:Q74"/>
    <mergeCell ref="R73:R74"/>
    <mergeCell ref="S73:S74"/>
    <mergeCell ref="B75:B76"/>
    <mergeCell ref="Q75:Q76"/>
    <mergeCell ref="R75:R76"/>
    <mergeCell ref="S75:S76"/>
    <mergeCell ref="B69:B70"/>
    <mergeCell ref="Q69:Q70"/>
    <mergeCell ref="R69:R70"/>
    <mergeCell ref="S69:S70"/>
    <mergeCell ref="B71:B72"/>
    <mergeCell ref="Q71:Q72"/>
    <mergeCell ref="R71:R72"/>
    <mergeCell ref="S71:S72"/>
    <mergeCell ref="B81:B82"/>
    <mergeCell ref="Q81:Q82"/>
    <mergeCell ref="R81:R82"/>
    <mergeCell ref="S81:S82"/>
    <mergeCell ref="B83:B84"/>
    <mergeCell ref="Q83:Q84"/>
    <mergeCell ref="R83:R84"/>
    <mergeCell ref="S83:S84"/>
    <mergeCell ref="B77:B78"/>
    <mergeCell ref="Q77:Q78"/>
    <mergeCell ref="R77:R78"/>
    <mergeCell ref="S77:S78"/>
    <mergeCell ref="B79:B80"/>
    <mergeCell ref="Q79:Q80"/>
    <mergeCell ref="R79:R80"/>
    <mergeCell ref="S79:S80"/>
    <mergeCell ref="B89:B90"/>
    <mergeCell ref="Q89:Q90"/>
    <mergeCell ref="R89:R90"/>
    <mergeCell ref="S89:S90"/>
    <mergeCell ref="B91:B92"/>
    <mergeCell ref="Q91:Q92"/>
    <mergeCell ref="R91:R92"/>
    <mergeCell ref="S91:S92"/>
    <mergeCell ref="B85:B86"/>
    <mergeCell ref="Q85:Q86"/>
    <mergeCell ref="R85:R86"/>
    <mergeCell ref="S85:S86"/>
    <mergeCell ref="B87:B88"/>
    <mergeCell ref="Q87:Q88"/>
    <mergeCell ref="R87:R88"/>
    <mergeCell ref="S87:S88"/>
    <mergeCell ref="B98:B99"/>
    <mergeCell ref="Q98:Q99"/>
    <mergeCell ref="R98:R99"/>
    <mergeCell ref="S98:S99"/>
    <mergeCell ref="B100:B101"/>
    <mergeCell ref="Q100:Q101"/>
    <mergeCell ref="R100:R101"/>
    <mergeCell ref="S100:S101"/>
    <mergeCell ref="B93:B94"/>
    <mergeCell ref="Q93:Q94"/>
    <mergeCell ref="R93:R94"/>
    <mergeCell ref="S93:S94"/>
    <mergeCell ref="B95:B96"/>
    <mergeCell ref="Q95:Q96"/>
    <mergeCell ref="R95:R96"/>
    <mergeCell ref="S95:S96"/>
    <mergeCell ref="B106:B107"/>
    <mergeCell ref="Q106:Q107"/>
    <mergeCell ref="R106:R107"/>
    <mergeCell ref="S106:S107"/>
    <mergeCell ref="B108:B109"/>
    <mergeCell ref="Q108:Q109"/>
    <mergeCell ref="R108:R109"/>
    <mergeCell ref="S108:S109"/>
    <mergeCell ref="B102:B103"/>
    <mergeCell ref="Q102:Q103"/>
    <mergeCell ref="R102:R103"/>
    <mergeCell ref="S102:S103"/>
    <mergeCell ref="B104:B105"/>
    <mergeCell ref="Q104:Q105"/>
    <mergeCell ref="R104:R105"/>
    <mergeCell ref="S104:S105"/>
    <mergeCell ref="B114:B115"/>
    <mergeCell ref="Q114:Q115"/>
    <mergeCell ref="R114:R115"/>
    <mergeCell ref="S114:S115"/>
    <mergeCell ref="B116:B117"/>
    <mergeCell ref="Q116:Q117"/>
    <mergeCell ref="R116:R117"/>
    <mergeCell ref="S116:S117"/>
    <mergeCell ref="B110:B111"/>
    <mergeCell ref="Q110:Q111"/>
    <mergeCell ref="R110:R111"/>
    <mergeCell ref="S110:S111"/>
    <mergeCell ref="B112:B113"/>
    <mergeCell ref="Q112:Q113"/>
    <mergeCell ref="R112:R113"/>
    <mergeCell ref="S112:S113"/>
    <mergeCell ref="A132:A133"/>
    <mergeCell ref="B132:B133"/>
    <mergeCell ref="Q132:Q133"/>
    <mergeCell ref="R132:R133"/>
    <mergeCell ref="S132:S133"/>
    <mergeCell ref="A134:F134"/>
    <mergeCell ref="B119:B120"/>
    <mergeCell ref="Q119:Q120"/>
    <mergeCell ref="R119:R120"/>
    <mergeCell ref="S119:S120"/>
    <mergeCell ref="B124:B125"/>
    <mergeCell ref="Q124:Q125"/>
    <mergeCell ref="R124:R125"/>
    <mergeCell ref="S124:S125"/>
  </mergeCells>
  <pageMargins left="0.70866141732283472" right="0.11811023622047245" top="0.74803149606299213" bottom="0.35433070866141736" header="0.31496062992125984" footer="0.31496062992125984"/>
  <pageSetup paperSize="9" scale="65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зима 2022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2023-01-11T08:51:10Z</dcterms:modified>
</cp:coreProperties>
</file>