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6300" yWindow="780" windowWidth="20730" windowHeight="10590" tabRatio="796"/>
  </bookViews>
  <sheets>
    <sheet name="1Ф" sheetId="1" r:id="rId1"/>
  </sheets>
  <definedNames>
    <definedName name="Z_500C2F4F_1743_499A_A051_20565DBF52B2_.wvu.PrintArea" localSheetId="0" hidden="1">'1Ф'!$A$1:$AC$220</definedName>
    <definedName name="_xlnm.Print_Area" localSheetId="0">'1Ф'!$A$1:$AC$220</definedName>
  </definedNames>
  <calcPr calcId="14562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216" i="1" l="1"/>
  <c r="E210" i="1"/>
  <c r="E209" i="1" s="1"/>
  <c r="E204" i="1"/>
  <c r="E193" i="1"/>
  <c r="E192" i="1" s="1"/>
  <c r="E191" i="1" s="1"/>
  <c r="E28" i="1" s="1"/>
  <c r="E189" i="1"/>
  <c r="E187" i="1"/>
  <c r="E182" i="1"/>
  <c r="E181" i="1" s="1"/>
  <c r="E26" i="1" s="1"/>
  <c r="E179" i="1"/>
  <c r="E177" i="1"/>
  <c r="E176" i="1" s="1"/>
  <c r="E25" i="1" s="1"/>
  <c r="E174" i="1"/>
  <c r="E173" i="1" s="1"/>
  <c r="E171" i="1"/>
  <c r="E168" i="1"/>
  <c r="E166" i="1"/>
  <c r="E164" i="1"/>
  <c r="E163" i="1" s="1"/>
  <c r="E161" i="1"/>
  <c r="E159" i="1"/>
  <c r="E157" i="1"/>
  <c r="E155" i="1"/>
  <c r="E153" i="1"/>
  <c r="E150" i="1"/>
  <c r="E131" i="1"/>
  <c r="E130" i="1" s="1"/>
  <c r="E129" i="1" s="1"/>
  <c r="E89" i="1"/>
  <c r="E77" i="1"/>
  <c r="E76" i="1" s="1"/>
  <c r="E73" i="1" s="1"/>
  <c r="E74" i="1"/>
  <c r="E70" i="1"/>
  <c r="E69" i="1"/>
  <c r="E67" i="1"/>
  <c r="E66" i="1" s="1"/>
  <c r="E64" i="1"/>
  <c r="E62" i="1"/>
  <c r="E60" i="1"/>
  <c r="E59" i="1" s="1"/>
  <c r="E57" i="1"/>
  <c r="E55" i="1"/>
  <c r="E53" i="1"/>
  <c r="E52" i="1" s="1"/>
  <c r="E51" i="1" s="1"/>
  <c r="E49" i="1"/>
  <c r="E47" i="1"/>
  <c r="E46" i="1" s="1"/>
  <c r="E44" i="1"/>
  <c r="E43" i="1"/>
  <c r="E39" i="1"/>
  <c r="E38" i="1" s="1"/>
  <c r="E35" i="1"/>
  <c r="E33" i="1"/>
  <c r="E32" i="1"/>
  <c r="E31" i="1" s="1"/>
  <c r="E27" i="1"/>
  <c r="E152" i="1" l="1"/>
  <c r="E170" i="1"/>
  <c r="E72" i="1" s="1"/>
  <c r="E24" i="1" s="1"/>
  <c r="E30" i="1"/>
  <c r="E23" i="1" s="1"/>
  <c r="E21" i="1"/>
  <c r="E22" i="1"/>
  <c r="E20" i="1" l="1"/>
  <c r="E29" i="1" s="1"/>
  <c r="AA216" i="1" l="1"/>
  <c r="AA209" i="1" s="1"/>
  <c r="Y216" i="1"/>
  <c r="W216" i="1"/>
  <c r="U216" i="1"/>
  <c r="S216" i="1"/>
  <c r="S209" i="1" s="1"/>
  <c r="AA210" i="1"/>
  <c r="Y210" i="1"/>
  <c r="Y209" i="1"/>
  <c r="W210" i="1"/>
  <c r="W209" i="1"/>
  <c r="U210" i="1"/>
  <c r="U209" i="1"/>
  <c r="S210" i="1"/>
  <c r="AA204" i="1"/>
  <c r="AA192" i="1" s="1"/>
  <c r="Y204" i="1"/>
  <c r="W204" i="1"/>
  <c r="U204" i="1"/>
  <c r="U192" i="1" s="1"/>
  <c r="S204" i="1"/>
  <c r="S192" i="1" s="1"/>
  <c r="AA193" i="1"/>
  <c r="Y193" i="1"/>
  <c r="Y192" i="1"/>
  <c r="W193" i="1"/>
  <c r="W192" i="1"/>
  <c r="U193" i="1"/>
  <c r="S193" i="1"/>
  <c r="AA189" i="1"/>
  <c r="Y189" i="1"/>
  <c r="W189" i="1"/>
  <c r="U189" i="1"/>
  <c r="S189" i="1"/>
  <c r="AA187" i="1"/>
  <c r="AA181" i="1" s="1"/>
  <c r="AA26" i="1" s="1"/>
  <c r="Y187" i="1"/>
  <c r="W187" i="1"/>
  <c r="U187" i="1"/>
  <c r="S187" i="1"/>
  <c r="S181" i="1" s="1"/>
  <c r="S26" i="1" s="1"/>
  <c r="AA182" i="1"/>
  <c r="Y182" i="1"/>
  <c r="Y181" i="1"/>
  <c r="Y26" i="1" s="1"/>
  <c r="W182" i="1"/>
  <c r="W181" i="1"/>
  <c r="W26" i="1" s="1"/>
  <c r="U182" i="1"/>
  <c r="U181" i="1"/>
  <c r="U26" i="1" s="1"/>
  <c r="S182" i="1"/>
  <c r="AA179" i="1"/>
  <c r="AA176" i="1" s="1"/>
  <c r="AA25" i="1" s="1"/>
  <c r="Y179" i="1"/>
  <c r="W179" i="1"/>
  <c r="U179" i="1"/>
  <c r="S179" i="1"/>
  <c r="S176" i="1" s="1"/>
  <c r="S25" i="1" s="1"/>
  <c r="AA177" i="1"/>
  <c r="Y177" i="1"/>
  <c r="Y176" i="1"/>
  <c r="Y25" i="1" s="1"/>
  <c r="W177" i="1"/>
  <c r="W176" i="1"/>
  <c r="W25" i="1" s="1"/>
  <c r="U177" i="1"/>
  <c r="U176" i="1"/>
  <c r="U25" i="1" s="1"/>
  <c r="S177" i="1"/>
  <c r="AA174" i="1"/>
  <c r="Y174" i="1"/>
  <c r="W174" i="1"/>
  <c r="W173" i="1" s="1"/>
  <c r="W170" i="1" s="1"/>
  <c r="U174" i="1"/>
  <c r="S174" i="1"/>
  <c r="AA170" i="1"/>
  <c r="AB173" i="1"/>
  <c r="AA173" i="1"/>
  <c r="Z173" i="1"/>
  <c r="Y173" i="1"/>
  <c r="Y170" i="1" s="1"/>
  <c r="X173" i="1"/>
  <c r="V173" i="1"/>
  <c r="U173" i="1"/>
  <c r="U170" i="1" s="1"/>
  <c r="T173" i="1"/>
  <c r="S173" i="1"/>
  <c r="S170" i="1" s="1"/>
  <c r="AB171" i="1"/>
  <c r="AA171" i="1"/>
  <c r="Z171" i="1"/>
  <c r="Y171" i="1"/>
  <c r="X171" i="1"/>
  <c r="W171" i="1"/>
  <c r="V171" i="1"/>
  <c r="U171" i="1"/>
  <c r="T171" i="1"/>
  <c r="S171" i="1"/>
  <c r="AB168" i="1"/>
  <c r="AA168" i="1"/>
  <c r="Z168" i="1"/>
  <c r="Y168" i="1"/>
  <c r="X168" i="1"/>
  <c r="W168" i="1"/>
  <c r="V168" i="1"/>
  <c r="U168" i="1"/>
  <c r="T168" i="1"/>
  <c r="S168" i="1"/>
  <c r="AB166" i="1"/>
  <c r="AA166" i="1"/>
  <c r="Z166" i="1"/>
  <c r="Y166" i="1"/>
  <c r="X166" i="1"/>
  <c r="W166" i="1"/>
  <c r="V166" i="1"/>
  <c r="U166" i="1"/>
  <c r="T166" i="1"/>
  <c r="S167" i="1"/>
  <c r="S166" i="1" s="1"/>
  <c r="S169" i="1"/>
  <c r="S172" i="1"/>
  <c r="S175" i="1"/>
  <c r="AA164" i="1"/>
  <c r="AA163" i="1" s="1"/>
  <c r="Y164" i="1"/>
  <c r="Y163" i="1"/>
  <c r="W164" i="1"/>
  <c r="W163" i="1"/>
  <c r="W152" i="1" s="1"/>
  <c r="U164" i="1"/>
  <c r="U163" i="1"/>
  <c r="S164" i="1"/>
  <c r="S163" i="1" s="1"/>
  <c r="AB161" i="1"/>
  <c r="AA161" i="1"/>
  <c r="Z161" i="1"/>
  <c r="Y161" i="1"/>
  <c r="X161" i="1"/>
  <c r="W161" i="1"/>
  <c r="V161" i="1"/>
  <c r="U161" i="1"/>
  <c r="T161" i="1"/>
  <c r="S161" i="1"/>
  <c r="AB159" i="1"/>
  <c r="AA159" i="1"/>
  <c r="Z159" i="1"/>
  <c r="Y159" i="1"/>
  <c r="X159" i="1"/>
  <c r="W159" i="1"/>
  <c r="V159" i="1"/>
  <c r="U159" i="1"/>
  <c r="T159" i="1"/>
  <c r="S159" i="1"/>
  <c r="AB157" i="1"/>
  <c r="AA157" i="1"/>
  <c r="Z157" i="1"/>
  <c r="Y157" i="1"/>
  <c r="X157" i="1"/>
  <c r="W157" i="1"/>
  <c r="V157" i="1"/>
  <c r="U157" i="1"/>
  <c r="T157" i="1"/>
  <c r="S157" i="1"/>
  <c r="T155" i="1"/>
  <c r="AA155" i="1"/>
  <c r="Y155" i="1"/>
  <c r="W155" i="1"/>
  <c r="U155" i="1"/>
  <c r="S155" i="1"/>
  <c r="AA153" i="1"/>
  <c r="Y153" i="1"/>
  <c r="W153" i="1"/>
  <c r="U153" i="1"/>
  <c r="S153" i="1"/>
  <c r="AA150" i="1"/>
  <c r="Y150" i="1"/>
  <c r="W150" i="1"/>
  <c r="U150" i="1"/>
  <c r="S150" i="1"/>
  <c r="AA131" i="1"/>
  <c r="AA130" i="1" s="1"/>
  <c r="AA129" i="1" s="1"/>
  <c r="Y131" i="1"/>
  <c r="Y130" i="1" s="1"/>
  <c r="Y129" i="1" s="1"/>
  <c r="W131" i="1"/>
  <c r="W130" i="1"/>
  <c r="U131" i="1"/>
  <c r="U130" i="1"/>
  <c r="U129" i="1" s="1"/>
  <c r="S131" i="1"/>
  <c r="S130" i="1"/>
  <c r="S129" i="1" s="1"/>
  <c r="AA89" i="1"/>
  <c r="AA76" i="1" s="1"/>
  <c r="AA73" i="1" s="1"/>
  <c r="Y89" i="1"/>
  <c r="W89" i="1"/>
  <c r="U89" i="1"/>
  <c r="S89" i="1"/>
  <c r="AA77" i="1"/>
  <c r="Y77" i="1"/>
  <c r="Y76" i="1"/>
  <c r="Y73" i="1" s="1"/>
  <c r="W77" i="1"/>
  <c r="W76" i="1"/>
  <c r="W73" i="1" s="1"/>
  <c r="U77" i="1"/>
  <c r="U76" i="1"/>
  <c r="U73" i="1" s="1"/>
  <c r="S77" i="1"/>
  <c r="S76" i="1" s="1"/>
  <c r="S73" i="1" s="1"/>
  <c r="AA74" i="1"/>
  <c r="Y74" i="1"/>
  <c r="W74" i="1"/>
  <c r="U74" i="1"/>
  <c r="S74" i="1"/>
  <c r="AA70" i="1"/>
  <c r="Y70" i="1"/>
  <c r="W70" i="1"/>
  <c r="W69" i="1" s="1"/>
  <c r="W66" i="1" s="1"/>
  <c r="U70" i="1"/>
  <c r="S70" i="1"/>
  <c r="AA69" i="1"/>
  <c r="AA66" i="1" s="1"/>
  <c r="Y69" i="1"/>
  <c r="U69" i="1"/>
  <c r="U66" i="1" s="1"/>
  <c r="S69" i="1"/>
  <c r="AA67" i="1"/>
  <c r="Y67" i="1"/>
  <c r="W67" i="1"/>
  <c r="U67" i="1"/>
  <c r="S67" i="1"/>
  <c r="S66" i="1"/>
  <c r="AA64" i="1"/>
  <c r="Y64" i="1"/>
  <c r="W64" i="1"/>
  <c r="U64" i="1"/>
  <c r="S64" i="1"/>
  <c r="AA62" i="1"/>
  <c r="AA59" i="1" s="1"/>
  <c r="Y62" i="1"/>
  <c r="W62" i="1"/>
  <c r="U62" i="1"/>
  <c r="S62" i="1"/>
  <c r="S59" i="1" s="1"/>
  <c r="AA60" i="1"/>
  <c r="Y60" i="1"/>
  <c r="Y59" i="1"/>
  <c r="W60" i="1"/>
  <c r="W59" i="1"/>
  <c r="U60" i="1"/>
  <c r="U59" i="1"/>
  <c r="S60" i="1"/>
  <c r="AA57" i="1"/>
  <c r="Y57" i="1"/>
  <c r="W57" i="1"/>
  <c r="U57" i="1"/>
  <c r="U52" i="1" s="1"/>
  <c r="S57" i="1"/>
  <c r="AA55" i="1"/>
  <c r="AA52" i="1" s="1"/>
  <c r="Y55" i="1"/>
  <c r="W55" i="1"/>
  <c r="U55" i="1"/>
  <c r="S55" i="1"/>
  <c r="S52" i="1" s="1"/>
  <c r="AA53" i="1"/>
  <c r="Y53" i="1"/>
  <c r="Y52" i="1"/>
  <c r="W53" i="1"/>
  <c r="W52" i="1"/>
  <c r="U53" i="1"/>
  <c r="S53" i="1"/>
  <c r="AA49" i="1"/>
  <c r="AA46" i="1" s="1"/>
  <c r="Y49" i="1"/>
  <c r="W49" i="1"/>
  <c r="U49" i="1"/>
  <c r="S49" i="1"/>
  <c r="S46" i="1" s="1"/>
  <c r="AA47" i="1"/>
  <c r="Y47" i="1"/>
  <c r="Y46" i="1"/>
  <c r="W47" i="1"/>
  <c r="W46" i="1"/>
  <c r="U47" i="1"/>
  <c r="U46" i="1"/>
  <c r="S47" i="1"/>
  <c r="AA44" i="1"/>
  <c r="AA43" i="1"/>
  <c r="Y44" i="1"/>
  <c r="Y43" i="1"/>
  <c r="U44" i="1"/>
  <c r="U43" i="1"/>
  <c r="W44" i="1"/>
  <c r="W43" i="1"/>
  <c r="W31" i="1" s="1"/>
  <c r="S44" i="1"/>
  <c r="S43" i="1"/>
  <c r="AA39" i="1"/>
  <c r="Y39" i="1"/>
  <c r="W39" i="1"/>
  <c r="U39" i="1"/>
  <c r="S39" i="1"/>
  <c r="AA38" i="1"/>
  <c r="W38" i="1"/>
  <c r="U38" i="1"/>
  <c r="S38" i="1"/>
  <c r="AA35" i="1"/>
  <c r="AA22" i="1" s="1"/>
  <c r="Y35" i="1"/>
  <c r="Y32" i="1" s="1"/>
  <c r="W35" i="1"/>
  <c r="W22" i="1" s="1"/>
  <c r="U35" i="1"/>
  <c r="S35" i="1"/>
  <c r="S32" i="1"/>
  <c r="AA32" i="1"/>
  <c r="AA31" i="1" s="1"/>
  <c r="AA27" i="1"/>
  <c r="AA21" i="1"/>
  <c r="Y27" i="1"/>
  <c r="Y22" i="1"/>
  <c r="Y21" i="1"/>
  <c r="W32" i="1"/>
  <c r="W27" i="1"/>
  <c r="W21" i="1"/>
  <c r="U32" i="1"/>
  <c r="U31" i="1"/>
  <c r="U27" i="1"/>
  <c r="U22" i="1"/>
  <c r="U21" i="1"/>
  <c r="S27" i="1"/>
  <c r="S22" i="1"/>
  <c r="S21" i="1"/>
  <c r="AB219" i="1"/>
  <c r="AB218" i="1"/>
  <c r="AB217" i="1"/>
  <c r="AB216" i="1"/>
  <c r="AB215" i="1"/>
  <c r="AB214" i="1"/>
  <c r="AB213" i="1"/>
  <c r="AB212" i="1"/>
  <c r="AB211" i="1"/>
  <c r="AB210" i="1"/>
  <c r="AB209" i="1"/>
  <c r="AB208" i="1"/>
  <c r="AB207" i="1"/>
  <c r="AB206" i="1"/>
  <c r="AB205" i="1"/>
  <c r="AB204" i="1"/>
  <c r="AB203" i="1"/>
  <c r="AB202" i="1"/>
  <c r="AB201" i="1"/>
  <c r="AB200" i="1"/>
  <c r="AB199" i="1"/>
  <c r="AB198" i="1"/>
  <c r="AB197" i="1"/>
  <c r="AB196" i="1"/>
  <c r="AB195" i="1"/>
  <c r="AB194" i="1"/>
  <c r="AB193" i="1"/>
  <c r="AB192" i="1"/>
  <c r="AB191" i="1"/>
  <c r="AB190" i="1"/>
  <c r="AB189" i="1"/>
  <c r="AB188" i="1"/>
  <c r="AB187" i="1"/>
  <c r="AB186" i="1"/>
  <c r="AB185" i="1"/>
  <c r="AB184" i="1"/>
  <c r="AB183" i="1"/>
  <c r="AB182" i="1"/>
  <c r="AB181" i="1"/>
  <c r="AB180" i="1"/>
  <c r="AB179" i="1"/>
  <c r="AB178" i="1"/>
  <c r="AB177" i="1"/>
  <c r="AB176" i="1"/>
  <c r="AB175" i="1"/>
  <c r="AB174" i="1"/>
  <c r="AB172" i="1"/>
  <c r="AB170" i="1"/>
  <c r="AB169" i="1"/>
  <c r="AB167" i="1"/>
  <c r="AB165" i="1"/>
  <c r="AB164" i="1"/>
  <c r="AB163" i="1"/>
  <c r="AB162" i="1"/>
  <c r="AB160" i="1"/>
  <c r="AB158" i="1"/>
  <c r="AB156" i="1"/>
  <c r="AB155" i="1"/>
  <c r="AB154" i="1"/>
  <c r="AB153" i="1"/>
  <c r="AB152" i="1"/>
  <c r="AB151" i="1"/>
  <c r="AB150" i="1"/>
  <c r="AB149" i="1"/>
  <c r="AB148" i="1"/>
  <c r="AB147" i="1"/>
  <c r="AB146" i="1"/>
  <c r="AB145" i="1"/>
  <c r="AB144" i="1"/>
  <c r="AB143" i="1"/>
  <c r="AB142" i="1"/>
  <c r="AB141" i="1"/>
  <c r="AB140" i="1"/>
  <c r="AB139" i="1"/>
  <c r="AB138" i="1"/>
  <c r="AB137" i="1"/>
  <c r="AB136" i="1"/>
  <c r="AB135" i="1"/>
  <c r="AB134" i="1"/>
  <c r="AB133" i="1"/>
  <c r="AB132" i="1"/>
  <c r="AB131" i="1"/>
  <c r="AB130" i="1"/>
  <c r="AB129" i="1"/>
  <c r="AB128" i="1"/>
  <c r="AB127" i="1"/>
  <c r="AB126" i="1"/>
  <c r="AB125" i="1"/>
  <c r="AB124" i="1"/>
  <c r="AB123" i="1"/>
  <c r="AB122" i="1"/>
  <c r="AB121" i="1"/>
  <c r="AB120" i="1"/>
  <c r="AB119" i="1"/>
  <c r="AB118" i="1"/>
  <c r="AB117" i="1"/>
  <c r="AB116" i="1"/>
  <c r="AB115" i="1"/>
  <c r="AB114" i="1"/>
  <c r="AB113" i="1"/>
  <c r="AB112" i="1"/>
  <c r="AB111" i="1"/>
  <c r="AB110" i="1"/>
  <c r="AB109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6" i="1"/>
  <c r="AB95" i="1"/>
  <c r="AB94" i="1"/>
  <c r="AB93" i="1"/>
  <c r="AB92" i="1"/>
  <c r="AB91" i="1"/>
  <c r="AB90" i="1"/>
  <c r="AB89" i="1"/>
  <c r="AB88" i="1"/>
  <c r="AB87" i="1"/>
  <c r="AB86" i="1"/>
  <c r="AB85" i="1"/>
  <c r="AB84" i="1"/>
  <c r="AB83" i="1"/>
  <c r="AB82" i="1"/>
  <c r="AB81" i="1"/>
  <c r="AB80" i="1"/>
  <c r="AB79" i="1"/>
  <c r="AB78" i="1"/>
  <c r="AB77" i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2" i="1"/>
  <c r="Z170" i="1"/>
  <c r="Z169" i="1"/>
  <c r="Z167" i="1"/>
  <c r="Z165" i="1"/>
  <c r="Z164" i="1"/>
  <c r="Z163" i="1"/>
  <c r="Z162" i="1"/>
  <c r="Z160" i="1"/>
  <c r="Z158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X219" i="1"/>
  <c r="X218" i="1"/>
  <c r="X217" i="1"/>
  <c r="X216" i="1"/>
  <c r="X215" i="1"/>
  <c r="X214" i="1"/>
  <c r="X213" i="1"/>
  <c r="X212" i="1"/>
  <c r="X211" i="1"/>
  <c r="X210" i="1"/>
  <c r="X209" i="1"/>
  <c r="X208" i="1"/>
  <c r="X207" i="1"/>
  <c r="X206" i="1"/>
  <c r="X205" i="1"/>
  <c r="X20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2" i="1"/>
  <c r="X170" i="1"/>
  <c r="X169" i="1"/>
  <c r="X167" i="1"/>
  <c r="X165" i="1"/>
  <c r="X164" i="1"/>
  <c r="X163" i="1"/>
  <c r="X162" i="1"/>
  <c r="X160" i="1"/>
  <c r="X158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2" i="1"/>
  <c r="V170" i="1"/>
  <c r="V169" i="1"/>
  <c r="V167" i="1"/>
  <c r="V165" i="1"/>
  <c r="V164" i="1"/>
  <c r="V163" i="1"/>
  <c r="V162" i="1"/>
  <c r="V160" i="1"/>
  <c r="V158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2" i="1"/>
  <c r="T170" i="1"/>
  <c r="T169" i="1"/>
  <c r="T167" i="1"/>
  <c r="T165" i="1"/>
  <c r="T164" i="1"/>
  <c r="T163" i="1"/>
  <c r="T162" i="1"/>
  <c r="T160" i="1"/>
  <c r="T158" i="1"/>
  <c r="T156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AB20" i="1"/>
  <c r="T20" i="1"/>
  <c r="Z20" i="1"/>
  <c r="X20" i="1"/>
  <c r="V20" i="1"/>
  <c r="AA219" i="1"/>
  <c r="Y219" i="1"/>
  <c r="W219" i="1"/>
  <c r="U219" i="1"/>
  <c r="S219" i="1"/>
  <c r="AA218" i="1"/>
  <c r="Y218" i="1"/>
  <c r="W218" i="1"/>
  <c r="U218" i="1"/>
  <c r="S218" i="1" s="1"/>
  <c r="AA217" i="1"/>
  <c r="Y217" i="1"/>
  <c r="W217" i="1"/>
  <c r="U217" i="1"/>
  <c r="S217" i="1"/>
  <c r="AA215" i="1"/>
  <c r="Y215" i="1"/>
  <c r="W215" i="1"/>
  <c r="U215" i="1"/>
  <c r="S215" i="1"/>
  <c r="AA214" i="1"/>
  <c r="Y214" i="1"/>
  <c r="W214" i="1"/>
  <c r="U214" i="1"/>
  <c r="S214" i="1" s="1"/>
  <c r="AA213" i="1"/>
  <c r="Y213" i="1"/>
  <c r="W213" i="1"/>
  <c r="U213" i="1"/>
  <c r="S213" i="1"/>
  <c r="AA212" i="1"/>
  <c r="Y212" i="1"/>
  <c r="W212" i="1"/>
  <c r="U212" i="1"/>
  <c r="S212" i="1" s="1"/>
  <c r="AA211" i="1"/>
  <c r="Y211" i="1"/>
  <c r="W211" i="1"/>
  <c r="U211" i="1"/>
  <c r="S211" i="1"/>
  <c r="AA208" i="1"/>
  <c r="Y208" i="1"/>
  <c r="W208" i="1"/>
  <c r="U208" i="1"/>
  <c r="S208" i="1"/>
  <c r="AA207" i="1"/>
  <c r="Y207" i="1"/>
  <c r="W207" i="1"/>
  <c r="U207" i="1"/>
  <c r="S207" i="1" s="1"/>
  <c r="AA206" i="1"/>
  <c r="Y206" i="1"/>
  <c r="W206" i="1"/>
  <c r="U206" i="1"/>
  <c r="S206" i="1"/>
  <c r="AA205" i="1"/>
  <c r="Y205" i="1"/>
  <c r="W205" i="1"/>
  <c r="U205" i="1"/>
  <c r="S205" i="1" s="1"/>
  <c r="AA203" i="1"/>
  <c r="Y203" i="1"/>
  <c r="W203" i="1"/>
  <c r="U203" i="1"/>
  <c r="S203" i="1"/>
  <c r="AA202" i="1"/>
  <c r="Y202" i="1"/>
  <c r="W202" i="1"/>
  <c r="U202" i="1"/>
  <c r="S202" i="1" s="1"/>
  <c r="AA201" i="1"/>
  <c r="Y201" i="1"/>
  <c r="W201" i="1"/>
  <c r="U201" i="1"/>
  <c r="S201" i="1"/>
  <c r="AA200" i="1"/>
  <c r="Y200" i="1"/>
  <c r="W200" i="1"/>
  <c r="U200" i="1"/>
  <c r="S200" i="1" s="1"/>
  <c r="AA199" i="1"/>
  <c r="Y199" i="1"/>
  <c r="W199" i="1"/>
  <c r="U199" i="1"/>
  <c r="S199" i="1"/>
  <c r="AA198" i="1"/>
  <c r="Y198" i="1"/>
  <c r="W198" i="1"/>
  <c r="U198" i="1"/>
  <c r="S198" i="1" s="1"/>
  <c r="AA197" i="1"/>
  <c r="Y197" i="1"/>
  <c r="W197" i="1"/>
  <c r="U197" i="1"/>
  <c r="S197" i="1"/>
  <c r="AA196" i="1"/>
  <c r="Y196" i="1"/>
  <c r="W196" i="1"/>
  <c r="U196" i="1"/>
  <c r="S196" i="1" s="1"/>
  <c r="AA195" i="1"/>
  <c r="Y195" i="1"/>
  <c r="W195" i="1"/>
  <c r="U195" i="1"/>
  <c r="S195" i="1"/>
  <c r="AA194" i="1"/>
  <c r="Y194" i="1"/>
  <c r="W194" i="1"/>
  <c r="U194" i="1"/>
  <c r="S194" i="1" s="1"/>
  <c r="AA190" i="1"/>
  <c r="Y190" i="1"/>
  <c r="W190" i="1"/>
  <c r="U190" i="1"/>
  <c r="S190" i="1"/>
  <c r="AA188" i="1"/>
  <c r="Y188" i="1"/>
  <c r="W188" i="1"/>
  <c r="U188" i="1"/>
  <c r="S188" i="1"/>
  <c r="AA186" i="1"/>
  <c r="Y186" i="1"/>
  <c r="W186" i="1"/>
  <c r="U186" i="1"/>
  <c r="S186" i="1"/>
  <c r="AA185" i="1"/>
  <c r="Y185" i="1"/>
  <c r="W185" i="1"/>
  <c r="U185" i="1"/>
  <c r="S185" i="1" s="1"/>
  <c r="AA184" i="1"/>
  <c r="Y184" i="1"/>
  <c r="W184" i="1"/>
  <c r="U184" i="1"/>
  <c r="S184" i="1"/>
  <c r="AA183" i="1"/>
  <c r="Y183" i="1"/>
  <c r="W183" i="1"/>
  <c r="U183" i="1"/>
  <c r="S183" i="1" s="1"/>
  <c r="AA180" i="1"/>
  <c r="Y180" i="1"/>
  <c r="W180" i="1"/>
  <c r="U180" i="1"/>
  <c r="S180" i="1"/>
  <c r="AA178" i="1"/>
  <c r="Y178" i="1"/>
  <c r="W178" i="1"/>
  <c r="U178" i="1"/>
  <c r="S178" i="1"/>
  <c r="AA175" i="1"/>
  <c r="Y175" i="1"/>
  <c r="W175" i="1"/>
  <c r="U175" i="1"/>
  <c r="AA172" i="1"/>
  <c r="Y172" i="1"/>
  <c r="W172" i="1"/>
  <c r="U172" i="1"/>
  <c r="AA169" i="1"/>
  <c r="Y169" i="1"/>
  <c r="W169" i="1"/>
  <c r="U169" i="1"/>
  <c r="AA167" i="1"/>
  <c r="Y167" i="1"/>
  <c r="W167" i="1"/>
  <c r="U167" i="1"/>
  <c r="AA165" i="1"/>
  <c r="Y165" i="1"/>
  <c r="W165" i="1"/>
  <c r="U165" i="1"/>
  <c r="S165" i="1"/>
  <c r="AA162" i="1"/>
  <c r="Y162" i="1"/>
  <c r="W162" i="1"/>
  <c r="U162" i="1"/>
  <c r="S162" i="1"/>
  <c r="AA160" i="1"/>
  <c r="Y160" i="1"/>
  <c r="W160" i="1"/>
  <c r="U160" i="1"/>
  <c r="S160" i="1"/>
  <c r="AA158" i="1"/>
  <c r="Y158" i="1"/>
  <c r="W158" i="1"/>
  <c r="U158" i="1"/>
  <c r="S158" i="1"/>
  <c r="AA156" i="1"/>
  <c r="Y156" i="1"/>
  <c r="W156" i="1"/>
  <c r="U156" i="1"/>
  <c r="S156" i="1"/>
  <c r="AA154" i="1"/>
  <c r="Y154" i="1"/>
  <c r="W154" i="1"/>
  <c r="U154" i="1"/>
  <c r="S154" i="1"/>
  <c r="AA151" i="1"/>
  <c r="Y151" i="1"/>
  <c r="W151" i="1"/>
  <c r="U151" i="1"/>
  <c r="S151" i="1"/>
  <c r="AA149" i="1"/>
  <c r="Y149" i="1"/>
  <c r="W149" i="1"/>
  <c r="U149" i="1"/>
  <c r="S149" i="1"/>
  <c r="AA148" i="1"/>
  <c r="Y148" i="1"/>
  <c r="W148" i="1"/>
  <c r="U148" i="1"/>
  <c r="S148" i="1" s="1"/>
  <c r="AA147" i="1"/>
  <c r="Y147" i="1"/>
  <c r="W147" i="1"/>
  <c r="U147" i="1"/>
  <c r="S147" i="1"/>
  <c r="AA146" i="1"/>
  <c r="Y146" i="1"/>
  <c r="W146" i="1"/>
  <c r="U146" i="1"/>
  <c r="S146" i="1" s="1"/>
  <c r="AA145" i="1"/>
  <c r="Y145" i="1"/>
  <c r="W145" i="1"/>
  <c r="U145" i="1"/>
  <c r="S145" i="1"/>
  <c r="AA144" i="1"/>
  <c r="Y144" i="1"/>
  <c r="W144" i="1"/>
  <c r="U144" i="1"/>
  <c r="S144" i="1" s="1"/>
  <c r="AA143" i="1"/>
  <c r="Y143" i="1"/>
  <c r="W143" i="1"/>
  <c r="U143" i="1"/>
  <c r="S143" i="1"/>
  <c r="AA142" i="1"/>
  <c r="Y142" i="1"/>
  <c r="W142" i="1"/>
  <c r="U142" i="1"/>
  <c r="S142" i="1"/>
  <c r="AA141" i="1"/>
  <c r="Y141" i="1"/>
  <c r="W141" i="1"/>
  <c r="U141" i="1"/>
  <c r="S141" i="1" s="1"/>
  <c r="AA140" i="1"/>
  <c r="Y140" i="1"/>
  <c r="W140" i="1"/>
  <c r="U140" i="1"/>
  <c r="S140" i="1"/>
  <c r="AA139" i="1"/>
  <c r="Y139" i="1"/>
  <c r="W139" i="1"/>
  <c r="U139" i="1"/>
  <c r="S139" i="1" s="1"/>
  <c r="AA138" i="1"/>
  <c r="Y138" i="1"/>
  <c r="W138" i="1"/>
  <c r="U138" i="1"/>
  <c r="S138" i="1"/>
  <c r="AA137" i="1"/>
  <c r="Y137" i="1"/>
  <c r="W137" i="1"/>
  <c r="U137" i="1"/>
  <c r="S137" i="1" s="1"/>
  <c r="AA136" i="1"/>
  <c r="Y136" i="1"/>
  <c r="W136" i="1"/>
  <c r="U136" i="1"/>
  <c r="S136" i="1"/>
  <c r="AA135" i="1"/>
  <c r="Y135" i="1"/>
  <c r="W135" i="1"/>
  <c r="U135" i="1"/>
  <c r="S135" i="1" s="1"/>
  <c r="AA134" i="1"/>
  <c r="Y134" i="1"/>
  <c r="W134" i="1"/>
  <c r="U134" i="1"/>
  <c r="S134" i="1"/>
  <c r="AA133" i="1"/>
  <c r="Y133" i="1"/>
  <c r="W133" i="1"/>
  <c r="U133" i="1"/>
  <c r="S133" i="1" s="1"/>
  <c r="AA132" i="1"/>
  <c r="Y132" i="1"/>
  <c r="W132" i="1"/>
  <c r="U132" i="1"/>
  <c r="S132" i="1"/>
  <c r="AA128" i="1"/>
  <c r="Y128" i="1"/>
  <c r="W128" i="1"/>
  <c r="U128" i="1"/>
  <c r="S128" i="1"/>
  <c r="AA127" i="1"/>
  <c r="Y127" i="1"/>
  <c r="W127" i="1"/>
  <c r="U127" i="1"/>
  <c r="S127" i="1" s="1"/>
  <c r="AA126" i="1"/>
  <c r="Y126" i="1"/>
  <c r="W126" i="1"/>
  <c r="U126" i="1"/>
  <c r="S126" i="1"/>
  <c r="AA125" i="1"/>
  <c r="Y125" i="1"/>
  <c r="W125" i="1"/>
  <c r="U125" i="1"/>
  <c r="S125" i="1" s="1"/>
  <c r="AA124" i="1"/>
  <c r="Y124" i="1"/>
  <c r="W124" i="1"/>
  <c r="U124" i="1"/>
  <c r="S124" i="1"/>
  <c r="AA123" i="1"/>
  <c r="Y123" i="1"/>
  <c r="W123" i="1"/>
  <c r="U123" i="1"/>
  <c r="S123" i="1" s="1"/>
  <c r="AA122" i="1"/>
  <c r="Y122" i="1"/>
  <c r="W122" i="1"/>
  <c r="U122" i="1"/>
  <c r="S122" i="1"/>
  <c r="AA121" i="1"/>
  <c r="Y121" i="1"/>
  <c r="W121" i="1"/>
  <c r="U121" i="1"/>
  <c r="S121" i="1" s="1"/>
  <c r="AA120" i="1"/>
  <c r="Y120" i="1"/>
  <c r="W120" i="1"/>
  <c r="U120" i="1"/>
  <c r="S120" i="1"/>
  <c r="AA119" i="1"/>
  <c r="Y119" i="1"/>
  <c r="W119" i="1"/>
  <c r="U119" i="1"/>
  <c r="S119" i="1" s="1"/>
  <c r="AA118" i="1"/>
  <c r="Y118" i="1"/>
  <c r="W118" i="1"/>
  <c r="U118" i="1"/>
  <c r="S118" i="1"/>
  <c r="AA117" i="1"/>
  <c r="Y117" i="1"/>
  <c r="W117" i="1"/>
  <c r="U117" i="1"/>
  <c r="S117" i="1" s="1"/>
  <c r="AA116" i="1"/>
  <c r="Y116" i="1"/>
  <c r="W116" i="1"/>
  <c r="U116" i="1"/>
  <c r="S116" i="1"/>
  <c r="AA115" i="1"/>
  <c r="Y115" i="1"/>
  <c r="W115" i="1"/>
  <c r="U115" i="1"/>
  <c r="S115" i="1" s="1"/>
  <c r="AA114" i="1"/>
  <c r="Y114" i="1"/>
  <c r="W114" i="1"/>
  <c r="U114" i="1"/>
  <c r="S114" i="1"/>
  <c r="AA113" i="1"/>
  <c r="Y113" i="1"/>
  <c r="W113" i="1"/>
  <c r="U113" i="1"/>
  <c r="S113" i="1" s="1"/>
  <c r="AA112" i="1"/>
  <c r="Y112" i="1"/>
  <c r="W112" i="1"/>
  <c r="U112" i="1"/>
  <c r="S112" i="1"/>
  <c r="AA111" i="1"/>
  <c r="Y111" i="1"/>
  <c r="W111" i="1"/>
  <c r="U111" i="1"/>
  <c r="S111" i="1" s="1"/>
  <c r="AA110" i="1"/>
  <c r="Y110" i="1"/>
  <c r="W110" i="1"/>
  <c r="U110" i="1"/>
  <c r="S110" i="1"/>
  <c r="AA109" i="1"/>
  <c r="Y109" i="1"/>
  <c r="W109" i="1"/>
  <c r="U109" i="1"/>
  <c r="S109" i="1" s="1"/>
  <c r="AA108" i="1"/>
  <c r="Y108" i="1"/>
  <c r="W108" i="1"/>
  <c r="U108" i="1"/>
  <c r="S108" i="1"/>
  <c r="AA107" i="1"/>
  <c r="Y107" i="1"/>
  <c r="W107" i="1"/>
  <c r="U107" i="1"/>
  <c r="S107" i="1" s="1"/>
  <c r="AA106" i="1"/>
  <c r="Y106" i="1"/>
  <c r="W106" i="1"/>
  <c r="U106" i="1"/>
  <c r="S106" i="1"/>
  <c r="AA105" i="1"/>
  <c r="Y105" i="1"/>
  <c r="W105" i="1"/>
  <c r="U105" i="1"/>
  <c r="S105" i="1" s="1"/>
  <c r="AA104" i="1"/>
  <c r="Y104" i="1"/>
  <c r="W104" i="1"/>
  <c r="U104" i="1"/>
  <c r="S104" i="1"/>
  <c r="AA103" i="1"/>
  <c r="Y103" i="1"/>
  <c r="W103" i="1"/>
  <c r="U103" i="1"/>
  <c r="S103" i="1" s="1"/>
  <c r="AA102" i="1"/>
  <c r="Y102" i="1"/>
  <c r="W102" i="1"/>
  <c r="U102" i="1"/>
  <c r="S102" i="1"/>
  <c r="AA101" i="1"/>
  <c r="Y101" i="1"/>
  <c r="W101" i="1"/>
  <c r="U101" i="1"/>
  <c r="S101" i="1" s="1"/>
  <c r="AA100" i="1"/>
  <c r="Y100" i="1"/>
  <c r="W100" i="1"/>
  <c r="U100" i="1"/>
  <c r="S100" i="1"/>
  <c r="AA99" i="1"/>
  <c r="Y99" i="1"/>
  <c r="W99" i="1"/>
  <c r="U99" i="1"/>
  <c r="S99" i="1" s="1"/>
  <c r="AA98" i="1"/>
  <c r="Y98" i="1"/>
  <c r="W98" i="1"/>
  <c r="U98" i="1"/>
  <c r="S98" i="1"/>
  <c r="AA97" i="1"/>
  <c r="Y97" i="1"/>
  <c r="W97" i="1"/>
  <c r="U97" i="1"/>
  <c r="S97" i="1" s="1"/>
  <c r="AA96" i="1"/>
  <c r="Y96" i="1"/>
  <c r="W96" i="1"/>
  <c r="U96" i="1"/>
  <c r="S96" i="1"/>
  <c r="AA95" i="1"/>
  <c r="Y95" i="1"/>
  <c r="W95" i="1"/>
  <c r="U95" i="1"/>
  <c r="S95" i="1" s="1"/>
  <c r="AA94" i="1"/>
  <c r="Y94" i="1"/>
  <c r="W94" i="1"/>
  <c r="U94" i="1"/>
  <c r="S94" i="1"/>
  <c r="AA93" i="1"/>
  <c r="Y93" i="1"/>
  <c r="W93" i="1"/>
  <c r="U93" i="1"/>
  <c r="S93" i="1" s="1"/>
  <c r="AA92" i="1"/>
  <c r="Y92" i="1"/>
  <c r="W92" i="1"/>
  <c r="U92" i="1"/>
  <c r="S92" i="1"/>
  <c r="AA91" i="1"/>
  <c r="Y91" i="1"/>
  <c r="W91" i="1"/>
  <c r="U91" i="1"/>
  <c r="S91" i="1" s="1"/>
  <c r="AA90" i="1"/>
  <c r="Y90" i="1"/>
  <c r="W90" i="1"/>
  <c r="U90" i="1"/>
  <c r="S90" i="1"/>
  <c r="AA88" i="1"/>
  <c r="Y88" i="1"/>
  <c r="W88" i="1"/>
  <c r="U88" i="1"/>
  <c r="S88" i="1" s="1"/>
  <c r="AA87" i="1"/>
  <c r="Y87" i="1"/>
  <c r="W87" i="1"/>
  <c r="U87" i="1"/>
  <c r="S87" i="1"/>
  <c r="AA86" i="1"/>
  <c r="Y86" i="1"/>
  <c r="W86" i="1"/>
  <c r="U86" i="1"/>
  <c r="S86" i="1" s="1"/>
  <c r="AA85" i="1"/>
  <c r="Y85" i="1"/>
  <c r="W85" i="1"/>
  <c r="U85" i="1"/>
  <c r="S85" i="1"/>
  <c r="AA84" i="1"/>
  <c r="Y84" i="1"/>
  <c r="W84" i="1"/>
  <c r="U84" i="1"/>
  <c r="S84" i="1" s="1"/>
  <c r="AA83" i="1"/>
  <c r="Y83" i="1"/>
  <c r="W83" i="1"/>
  <c r="U83" i="1"/>
  <c r="S83" i="1"/>
  <c r="AA82" i="1"/>
  <c r="Y82" i="1"/>
  <c r="W82" i="1"/>
  <c r="U82" i="1"/>
  <c r="S82" i="1" s="1"/>
  <c r="AA81" i="1"/>
  <c r="Y81" i="1"/>
  <c r="W81" i="1"/>
  <c r="U81" i="1"/>
  <c r="S81" i="1"/>
  <c r="AA80" i="1"/>
  <c r="Y80" i="1"/>
  <c r="W80" i="1"/>
  <c r="U80" i="1"/>
  <c r="S80" i="1" s="1"/>
  <c r="AA79" i="1"/>
  <c r="Y79" i="1"/>
  <c r="W79" i="1"/>
  <c r="S79" i="1" s="1"/>
  <c r="U79" i="1"/>
  <c r="AA78" i="1"/>
  <c r="Y78" i="1"/>
  <c r="W78" i="1"/>
  <c r="U78" i="1"/>
  <c r="S78" i="1" s="1"/>
  <c r="AA75" i="1"/>
  <c r="Y75" i="1"/>
  <c r="W75" i="1"/>
  <c r="U75" i="1"/>
  <c r="S75" i="1"/>
  <c r="AA71" i="1"/>
  <c r="Y71" i="1"/>
  <c r="W71" i="1"/>
  <c r="U71" i="1"/>
  <c r="S71" i="1"/>
  <c r="AA68" i="1"/>
  <c r="Y68" i="1"/>
  <c r="W68" i="1"/>
  <c r="U68" i="1"/>
  <c r="S68" i="1"/>
  <c r="AA65" i="1"/>
  <c r="Y65" i="1"/>
  <c r="W65" i="1"/>
  <c r="U65" i="1"/>
  <c r="S65" i="1"/>
  <c r="AA63" i="1"/>
  <c r="Y63" i="1"/>
  <c r="W63" i="1"/>
  <c r="U63" i="1"/>
  <c r="S63" i="1" s="1"/>
  <c r="AA61" i="1"/>
  <c r="Y61" i="1"/>
  <c r="W61" i="1"/>
  <c r="U61" i="1"/>
  <c r="S61" i="1"/>
  <c r="AA58" i="1"/>
  <c r="Y58" i="1"/>
  <c r="W58" i="1"/>
  <c r="U58" i="1"/>
  <c r="S58" i="1" s="1"/>
  <c r="AA56" i="1"/>
  <c r="Y56" i="1"/>
  <c r="W56" i="1"/>
  <c r="U56" i="1"/>
  <c r="S56" i="1"/>
  <c r="AA54" i="1"/>
  <c r="Y54" i="1"/>
  <c r="W54" i="1"/>
  <c r="U54" i="1"/>
  <c r="S54" i="1"/>
  <c r="AA48" i="1"/>
  <c r="Y48" i="1"/>
  <c r="W48" i="1"/>
  <c r="U48" i="1"/>
  <c r="S48" i="1"/>
  <c r="AA50" i="1"/>
  <c r="Y50" i="1"/>
  <c r="W50" i="1"/>
  <c r="U50" i="1"/>
  <c r="S50" i="1"/>
  <c r="AA45" i="1"/>
  <c r="Y45" i="1"/>
  <c r="W45" i="1"/>
  <c r="U45" i="1"/>
  <c r="S45" i="1"/>
  <c r="AA42" i="1"/>
  <c r="Y42" i="1"/>
  <c r="W42" i="1"/>
  <c r="U42" i="1"/>
  <c r="S42" i="1"/>
  <c r="AA41" i="1"/>
  <c r="Y41" i="1"/>
  <c r="W41" i="1"/>
  <c r="U41" i="1"/>
  <c r="S41" i="1" s="1"/>
  <c r="AA40" i="1"/>
  <c r="Y40" i="1"/>
  <c r="W40" i="1"/>
  <c r="U40" i="1"/>
  <c r="S40" i="1"/>
  <c r="AA37" i="1"/>
  <c r="Y37" i="1"/>
  <c r="W37" i="1"/>
  <c r="U37" i="1"/>
  <c r="S37" i="1"/>
  <c r="AA36" i="1"/>
  <c r="Y36" i="1"/>
  <c r="W36" i="1"/>
  <c r="U36" i="1"/>
  <c r="S36" i="1" s="1"/>
  <c r="AA34" i="1"/>
  <c r="AA33" i="1" s="1"/>
  <c r="Y34" i="1"/>
  <c r="W34" i="1"/>
  <c r="U34" i="1"/>
  <c r="Y33" i="1"/>
  <c r="W33" i="1"/>
  <c r="U33" i="1"/>
  <c r="S34" i="1"/>
  <c r="S33" i="1" s="1"/>
  <c r="R219" i="1"/>
  <c r="R218" i="1"/>
  <c r="R217" i="1"/>
  <c r="R216" i="1" s="1"/>
  <c r="R215" i="1"/>
  <c r="R214" i="1"/>
  <c r="R213" i="1"/>
  <c r="R212" i="1"/>
  <c r="R211" i="1"/>
  <c r="R210" i="1"/>
  <c r="R208" i="1"/>
  <c r="R207" i="1"/>
  <c r="R206" i="1"/>
  <c r="R205" i="1"/>
  <c r="R204" i="1" s="1"/>
  <c r="R202" i="1"/>
  <c r="R201" i="1"/>
  <c r="R200" i="1"/>
  <c r="R199" i="1"/>
  <c r="R198" i="1"/>
  <c r="R197" i="1"/>
  <c r="R196" i="1"/>
  <c r="R195" i="1"/>
  <c r="R194" i="1"/>
  <c r="R193" i="1"/>
  <c r="R192" i="1" s="1"/>
  <c r="R190" i="1"/>
  <c r="R189" i="1"/>
  <c r="R188" i="1"/>
  <c r="R187" i="1" s="1"/>
  <c r="R186" i="1"/>
  <c r="R185" i="1"/>
  <c r="R184" i="1"/>
  <c r="R182" i="1" s="1"/>
  <c r="R180" i="1"/>
  <c r="R179" i="1" s="1"/>
  <c r="R176" i="1" s="1"/>
  <c r="R25" i="1" s="1"/>
  <c r="R178" i="1"/>
  <c r="R177" i="1"/>
  <c r="R174" i="1"/>
  <c r="R173" i="1"/>
  <c r="R172" i="1"/>
  <c r="R171" i="1"/>
  <c r="R170" i="1" s="1"/>
  <c r="R169" i="1"/>
  <c r="R168" i="1" s="1"/>
  <c r="R167" i="1"/>
  <c r="R166" i="1" s="1"/>
  <c r="R164" i="1"/>
  <c r="R163" i="1" s="1"/>
  <c r="R162" i="1"/>
  <c r="R161" i="1" s="1"/>
  <c r="R160" i="1"/>
  <c r="R159" i="1" s="1"/>
  <c r="R158" i="1"/>
  <c r="R157" i="1" s="1"/>
  <c r="R156" i="1"/>
  <c r="R155" i="1" s="1"/>
  <c r="R154" i="1"/>
  <c r="R153" i="1" s="1"/>
  <c r="R151" i="1"/>
  <c r="R150" i="1"/>
  <c r="R147" i="1"/>
  <c r="R146" i="1"/>
  <c r="R145" i="1"/>
  <c r="R144" i="1"/>
  <c r="R143" i="1"/>
  <c r="R141" i="1"/>
  <c r="R138" i="1"/>
  <c r="R137" i="1"/>
  <c r="R136" i="1"/>
  <c r="R135" i="1"/>
  <c r="R134" i="1"/>
  <c r="R133" i="1"/>
  <c r="R131" i="1" s="1"/>
  <c r="R130" i="1" s="1"/>
  <c r="R129" i="1" s="1"/>
  <c r="R132" i="1"/>
  <c r="R127" i="1"/>
  <c r="R126" i="1"/>
  <c r="R125" i="1"/>
  <c r="R124" i="1"/>
  <c r="R123" i="1"/>
  <c r="R122" i="1"/>
  <c r="R121" i="1"/>
  <c r="R118" i="1"/>
  <c r="R117" i="1"/>
  <c r="R116" i="1"/>
  <c r="R115" i="1"/>
  <c r="R114" i="1"/>
  <c r="R113" i="1"/>
  <c r="R112" i="1"/>
  <c r="R111" i="1"/>
  <c r="R110" i="1"/>
  <c r="R109" i="1"/>
  <c r="R108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89" i="1" s="1"/>
  <c r="R92" i="1"/>
  <c r="R91" i="1"/>
  <c r="R90" i="1"/>
  <c r="R88" i="1"/>
  <c r="R87" i="1"/>
  <c r="R86" i="1"/>
  <c r="R85" i="1"/>
  <c r="R84" i="1"/>
  <c r="R83" i="1"/>
  <c r="R82" i="1"/>
  <c r="R80" i="1"/>
  <c r="R79" i="1"/>
  <c r="R78" i="1"/>
  <c r="R77" i="1" s="1"/>
  <c r="R75" i="1"/>
  <c r="R74" i="1" s="1"/>
  <c r="R71" i="1"/>
  <c r="R70" i="1" s="1"/>
  <c r="R69" i="1" s="1"/>
  <c r="R68" i="1"/>
  <c r="R67" i="1" s="1"/>
  <c r="R66" i="1" s="1"/>
  <c r="R65" i="1"/>
  <c r="R64" i="1"/>
  <c r="R63" i="1"/>
  <c r="R62" i="1" s="1"/>
  <c r="R61" i="1"/>
  <c r="R60" i="1"/>
  <c r="R58" i="1"/>
  <c r="R57" i="1" s="1"/>
  <c r="R56" i="1"/>
  <c r="R55" i="1" s="1"/>
  <c r="R54" i="1"/>
  <c r="R53" i="1" s="1"/>
  <c r="R52" i="1" s="1"/>
  <c r="R50" i="1"/>
  <c r="R49" i="1" s="1"/>
  <c r="R48" i="1"/>
  <c r="R47" i="1" s="1"/>
  <c r="R44" i="1"/>
  <c r="R43" i="1"/>
  <c r="R42" i="1"/>
  <c r="R41" i="1"/>
  <c r="R40" i="1"/>
  <c r="R39" i="1"/>
  <c r="R38" i="1" s="1"/>
  <c r="R37" i="1"/>
  <c r="R36" i="1"/>
  <c r="R35" i="1"/>
  <c r="R34" i="1"/>
  <c r="R33" i="1" s="1"/>
  <c r="R27" i="1"/>
  <c r="M219" i="1"/>
  <c r="H219" i="1"/>
  <c r="M218" i="1"/>
  <c r="H218" i="1"/>
  <c r="M217" i="1"/>
  <c r="H217" i="1"/>
  <c r="Q216" i="1"/>
  <c r="P216" i="1"/>
  <c r="O216" i="1"/>
  <c r="N216" i="1"/>
  <c r="M216" i="1"/>
  <c r="L216" i="1"/>
  <c r="K216" i="1"/>
  <c r="J216" i="1"/>
  <c r="I216" i="1"/>
  <c r="H216" i="1"/>
  <c r="M215" i="1"/>
  <c r="H215" i="1"/>
  <c r="M214" i="1"/>
  <c r="H214" i="1"/>
  <c r="M213" i="1"/>
  <c r="H213" i="1"/>
  <c r="M212" i="1"/>
  <c r="H212" i="1"/>
  <c r="M211" i="1"/>
  <c r="H211" i="1"/>
  <c r="Q210" i="1"/>
  <c r="P210" i="1"/>
  <c r="P209" i="1" s="1"/>
  <c r="O210" i="1"/>
  <c r="N210" i="1"/>
  <c r="M210" i="1"/>
  <c r="L210" i="1"/>
  <c r="L209" i="1" s="1"/>
  <c r="K210" i="1"/>
  <c r="J210" i="1"/>
  <c r="I210" i="1"/>
  <c r="H210" i="1"/>
  <c r="H209" i="1" s="1"/>
  <c r="Q209" i="1"/>
  <c r="O209" i="1"/>
  <c r="N209" i="1"/>
  <c r="M209" i="1"/>
  <c r="K209" i="1"/>
  <c r="J209" i="1"/>
  <c r="I209" i="1"/>
  <c r="M208" i="1"/>
  <c r="H208" i="1"/>
  <c r="M207" i="1"/>
  <c r="H207" i="1"/>
  <c r="M206" i="1"/>
  <c r="H206" i="1"/>
  <c r="M205" i="1"/>
  <c r="H205" i="1"/>
  <c r="Q204" i="1"/>
  <c r="P204" i="1"/>
  <c r="O204" i="1"/>
  <c r="N204" i="1"/>
  <c r="M204" i="1"/>
  <c r="L204" i="1"/>
  <c r="K204" i="1"/>
  <c r="J204" i="1"/>
  <c r="I204" i="1"/>
  <c r="H204" i="1"/>
  <c r="M203" i="1"/>
  <c r="H203" i="1"/>
  <c r="M202" i="1"/>
  <c r="H202" i="1"/>
  <c r="M201" i="1"/>
  <c r="H201" i="1"/>
  <c r="M200" i="1"/>
  <c r="H200" i="1"/>
  <c r="M199" i="1"/>
  <c r="H199" i="1"/>
  <c r="M198" i="1"/>
  <c r="H198" i="1"/>
  <c r="M197" i="1"/>
  <c r="H197" i="1"/>
  <c r="M196" i="1"/>
  <c r="H196" i="1"/>
  <c r="M195" i="1"/>
  <c r="H195" i="1"/>
  <c r="M194" i="1"/>
  <c r="H194" i="1"/>
  <c r="H193" i="1" s="1"/>
  <c r="H192" i="1" s="1"/>
  <c r="Q193" i="1"/>
  <c r="P193" i="1"/>
  <c r="O193" i="1"/>
  <c r="N193" i="1"/>
  <c r="N192" i="1" s="1"/>
  <c r="N191" i="1" s="1"/>
  <c r="N28" i="1" s="1"/>
  <c r="M193" i="1"/>
  <c r="L193" i="1"/>
  <c r="K193" i="1"/>
  <c r="J193" i="1"/>
  <c r="J192" i="1" s="1"/>
  <c r="J191" i="1" s="1"/>
  <c r="J28" i="1" s="1"/>
  <c r="I193" i="1"/>
  <c r="Q192" i="1"/>
  <c r="P192" i="1"/>
  <c r="P191" i="1" s="1"/>
  <c r="P28" i="1" s="1"/>
  <c r="O192" i="1"/>
  <c r="M192" i="1"/>
  <c r="L192" i="1"/>
  <c r="K192" i="1"/>
  <c r="I192" i="1"/>
  <c r="Q191" i="1"/>
  <c r="O191" i="1"/>
  <c r="M191" i="1"/>
  <c r="K191" i="1"/>
  <c r="I191" i="1"/>
  <c r="Q189" i="1"/>
  <c r="P189" i="1"/>
  <c r="O189" i="1"/>
  <c r="N189" i="1"/>
  <c r="M189" i="1"/>
  <c r="L189" i="1"/>
  <c r="K189" i="1"/>
  <c r="J189" i="1"/>
  <c r="I189" i="1"/>
  <c r="H189" i="1"/>
  <c r="M188" i="1"/>
  <c r="H188" i="1"/>
  <c r="Q187" i="1"/>
  <c r="P187" i="1"/>
  <c r="O187" i="1"/>
  <c r="N187" i="1"/>
  <c r="M187" i="1"/>
  <c r="L187" i="1"/>
  <c r="K187" i="1"/>
  <c r="J187" i="1"/>
  <c r="I187" i="1"/>
  <c r="H187" i="1"/>
  <c r="M186" i="1"/>
  <c r="H186" i="1"/>
  <c r="M185" i="1"/>
  <c r="H185" i="1"/>
  <c r="M184" i="1"/>
  <c r="H184" i="1"/>
  <c r="M183" i="1"/>
  <c r="H183" i="1"/>
  <c r="H182" i="1" s="1"/>
  <c r="H181" i="1" s="1"/>
  <c r="H26" i="1" s="1"/>
  <c r="Q182" i="1"/>
  <c r="P182" i="1"/>
  <c r="O182" i="1"/>
  <c r="N182" i="1"/>
  <c r="N181" i="1" s="1"/>
  <c r="N26" i="1" s="1"/>
  <c r="M182" i="1"/>
  <c r="L182" i="1"/>
  <c r="K182" i="1"/>
  <c r="J182" i="1"/>
  <c r="J181" i="1" s="1"/>
  <c r="J26" i="1" s="1"/>
  <c r="I182" i="1"/>
  <c r="Q181" i="1"/>
  <c r="P181" i="1"/>
  <c r="O181" i="1"/>
  <c r="M181" i="1"/>
  <c r="L181" i="1"/>
  <c r="K181" i="1"/>
  <c r="I181" i="1"/>
  <c r="Q179" i="1"/>
  <c r="P179" i="1"/>
  <c r="O179" i="1"/>
  <c r="N179" i="1"/>
  <c r="M179" i="1"/>
  <c r="L179" i="1"/>
  <c r="K179" i="1"/>
  <c r="J179" i="1"/>
  <c r="I179" i="1"/>
  <c r="H179" i="1"/>
  <c r="Q177" i="1"/>
  <c r="P177" i="1"/>
  <c r="P176" i="1" s="1"/>
  <c r="P25" i="1" s="1"/>
  <c r="O177" i="1"/>
  <c r="N177" i="1"/>
  <c r="M177" i="1"/>
  <c r="L177" i="1"/>
  <c r="L176" i="1" s="1"/>
  <c r="L25" i="1" s="1"/>
  <c r="K177" i="1"/>
  <c r="J177" i="1"/>
  <c r="I177" i="1"/>
  <c r="H177" i="1"/>
  <c r="H176" i="1" s="1"/>
  <c r="H25" i="1" s="1"/>
  <c r="Q176" i="1"/>
  <c r="O176" i="1"/>
  <c r="N176" i="1"/>
  <c r="M176" i="1"/>
  <c r="K176" i="1"/>
  <c r="J176" i="1"/>
  <c r="I176" i="1"/>
  <c r="M175" i="1"/>
  <c r="H175" i="1"/>
  <c r="H174" i="1" s="1"/>
  <c r="H173" i="1" s="1"/>
  <c r="H170" i="1" s="1"/>
  <c r="Q174" i="1"/>
  <c r="P174" i="1"/>
  <c r="O174" i="1"/>
  <c r="N174" i="1"/>
  <c r="N173" i="1" s="1"/>
  <c r="M174" i="1"/>
  <c r="L174" i="1"/>
  <c r="K174" i="1"/>
  <c r="J174" i="1"/>
  <c r="J173" i="1" s="1"/>
  <c r="I174" i="1"/>
  <c r="Q173" i="1"/>
  <c r="P173" i="1"/>
  <c r="O173" i="1"/>
  <c r="M173" i="1"/>
  <c r="L173" i="1"/>
  <c r="K173" i="1"/>
  <c r="I173" i="1"/>
  <c r="Q171" i="1"/>
  <c r="P171" i="1"/>
  <c r="O171" i="1"/>
  <c r="N171" i="1"/>
  <c r="N170" i="1" s="1"/>
  <c r="M171" i="1"/>
  <c r="L171" i="1"/>
  <c r="K171" i="1"/>
  <c r="J171" i="1"/>
  <c r="J170" i="1" s="1"/>
  <c r="I171" i="1"/>
  <c r="H171" i="1"/>
  <c r="Q170" i="1"/>
  <c r="P170" i="1"/>
  <c r="O170" i="1"/>
  <c r="M170" i="1"/>
  <c r="L170" i="1"/>
  <c r="K170" i="1"/>
  <c r="I170" i="1"/>
  <c r="Q168" i="1"/>
  <c r="P168" i="1"/>
  <c r="O168" i="1"/>
  <c r="N168" i="1"/>
  <c r="M168" i="1"/>
  <c r="L168" i="1"/>
  <c r="K168" i="1"/>
  <c r="J168" i="1"/>
  <c r="I168" i="1"/>
  <c r="H168" i="1"/>
  <c r="Q166" i="1"/>
  <c r="P166" i="1"/>
  <c r="O166" i="1"/>
  <c r="N166" i="1"/>
  <c r="M166" i="1"/>
  <c r="L166" i="1"/>
  <c r="K166" i="1"/>
  <c r="J166" i="1"/>
  <c r="I166" i="1"/>
  <c r="H166" i="1"/>
  <c r="M165" i="1"/>
  <c r="M164" i="1" s="1"/>
  <c r="H165" i="1"/>
  <c r="Q164" i="1"/>
  <c r="P164" i="1"/>
  <c r="P163" i="1" s="1"/>
  <c r="O164" i="1"/>
  <c r="N164" i="1"/>
  <c r="L164" i="1"/>
  <c r="L163" i="1" s="1"/>
  <c r="K164" i="1"/>
  <c r="J164" i="1"/>
  <c r="I164" i="1"/>
  <c r="H164" i="1"/>
  <c r="H163" i="1" s="1"/>
  <c r="Q163" i="1"/>
  <c r="O163" i="1"/>
  <c r="N163" i="1"/>
  <c r="K163" i="1"/>
  <c r="J163" i="1"/>
  <c r="I163" i="1"/>
  <c r="Q161" i="1"/>
  <c r="P161" i="1"/>
  <c r="O161" i="1"/>
  <c r="N161" i="1"/>
  <c r="M161" i="1"/>
  <c r="L161" i="1"/>
  <c r="K161" i="1"/>
  <c r="J161" i="1"/>
  <c r="I161" i="1"/>
  <c r="H161" i="1"/>
  <c r="Q159" i="1"/>
  <c r="P159" i="1"/>
  <c r="O159" i="1"/>
  <c r="N159" i="1"/>
  <c r="M159" i="1"/>
  <c r="L159" i="1"/>
  <c r="K159" i="1"/>
  <c r="J159" i="1"/>
  <c r="I159" i="1"/>
  <c r="H159" i="1"/>
  <c r="Q157" i="1"/>
  <c r="P157" i="1"/>
  <c r="O157" i="1"/>
  <c r="N157" i="1"/>
  <c r="M157" i="1"/>
  <c r="L157" i="1"/>
  <c r="K157" i="1"/>
  <c r="J157" i="1"/>
  <c r="I157" i="1"/>
  <c r="H157" i="1"/>
  <c r="Q155" i="1"/>
  <c r="P155" i="1"/>
  <c r="O155" i="1"/>
  <c r="N155" i="1"/>
  <c r="M155" i="1"/>
  <c r="L155" i="1"/>
  <c r="K155" i="1"/>
  <c r="J155" i="1"/>
  <c r="I155" i="1"/>
  <c r="H155" i="1"/>
  <c r="Q153" i="1"/>
  <c r="P153" i="1"/>
  <c r="P152" i="1" s="1"/>
  <c r="O153" i="1"/>
  <c r="N153" i="1"/>
  <c r="M153" i="1"/>
  <c r="L153" i="1"/>
  <c r="L152" i="1" s="1"/>
  <c r="K153" i="1"/>
  <c r="J153" i="1"/>
  <c r="I153" i="1"/>
  <c r="H153" i="1"/>
  <c r="H152" i="1" s="1"/>
  <c r="Q152" i="1"/>
  <c r="O152" i="1"/>
  <c r="N152" i="1"/>
  <c r="K152" i="1"/>
  <c r="J152" i="1"/>
  <c r="I152" i="1"/>
  <c r="Q150" i="1"/>
  <c r="P150" i="1"/>
  <c r="O150" i="1"/>
  <c r="N150" i="1"/>
  <c r="M150" i="1"/>
  <c r="L150" i="1"/>
  <c r="K150" i="1"/>
  <c r="J150" i="1"/>
  <c r="I150" i="1"/>
  <c r="H150" i="1"/>
  <c r="M149" i="1"/>
  <c r="H149" i="1"/>
  <c r="M148" i="1"/>
  <c r="H148" i="1"/>
  <c r="M147" i="1"/>
  <c r="H147" i="1"/>
  <c r="M146" i="1"/>
  <c r="H146" i="1"/>
  <c r="M145" i="1"/>
  <c r="H145" i="1"/>
  <c r="M144" i="1"/>
  <c r="H144" i="1"/>
  <c r="M143" i="1"/>
  <c r="H143" i="1"/>
  <c r="M140" i="1"/>
  <c r="H140" i="1"/>
  <c r="M139" i="1"/>
  <c r="H139" i="1"/>
  <c r="M138" i="1"/>
  <c r="H138" i="1"/>
  <c r="M137" i="1"/>
  <c r="H137" i="1"/>
  <c r="M136" i="1"/>
  <c r="H136" i="1"/>
  <c r="M135" i="1"/>
  <c r="H135" i="1"/>
  <c r="M134" i="1"/>
  <c r="H134" i="1"/>
  <c r="M133" i="1"/>
  <c r="H133" i="1"/>
  <c r="M132" i="1"/>
  <c r="H132" i="1"/>
  <c r="H131" i="1" s="1"/>
  <c r="H130" i="1" s="1"/>
  <c r="H129" i="1" s="1"/>
  <c r="Q131" i="1"/>
  <c r="P131" i="1"/>
  <c r="O131" i="1"/>
  <c r="N131" i="1"/>
  <c r="N130" i="1" s="1"/>
  <c r="N129" i="1" s="1"/>
  <c r="M131" i="1"/>
  <c r="L131" i="1"/>
  <c r="K131" i="1"/>
  <c r="J131" i="1"/>
  <c r="J130" i="1" s="1"/>
  <c r="J129" i="1" s="1"/>
  <c r="I131" i="1"/>
  <c r="Q130" i="1"/>
  <c r="P130" i="1"/>
  <c r="P129" i="1" s="1"/>
  <c r="O130" i="1"/>
  <c r="M130" i="1"/>
  <c r="L130" i="1"/>
  <c r="L129" i="1" s="1"/>
  <c r="K130" i="1"/>
  <c r="I130" i="1"/>
  <c r="Q129" i="1"/>
  <c r="O129" i="1"/>
  <c r="M129" i="1"/>
  <c r="K129" i="1"/>
  <c r="I129" i="1"/>
  <c r="M128" i="1"/>
  <c r="H128" i="1"/>
  <c r="M127" i="1"/>
  <c r="H127" i="1"/>
  <c r="M126" i="1"/>
  <c r="H126" i="1"/>
  <c r="M125" i="1"/>
  <c r="H125" i="1"/>
  <c r="M124" i="1"/>
  <c r="H124" i="1"/>
  <c r="M123" i="1"/>
  <c r="H123" i="1"/>
  <c r="M122" i="1"/>
  <c r="H122" i="1"/>
  <c r="M121" i="1"/>
  <c r="H121" i="1"/>
  <c r="M120" i="1"/>
  <c r="H120" i="1"/>
  <c r="M119" i="1"/>
  <c r="H119" i="1"/>
  <c r="M118" i="1"/>
  <c r="H118" i="1"/>
  <c r="M117" i="1"/>
  <c r="H117" i="1"/>
  <c r="M116" i="1"/>
  <c r="H116" i="1"/>
  <c r="M115" i="1"/>
  <c r="H115" i="1"/>
  <c r="M114" i="1"/>
  <c r="H114" i="1"/>
  <c r="M113" i="1"/>
  <c r="H113" i="1"/>
  <c r="M112" i="1"/>
  <c r="H112" i="1"/>
  <c r="M111" i="1"/>
  <c r="H111" i="1"/>
  <c r="M110" i="1"/>
  <c r="H110" i="1"/>
  <c r="M109" i="1"/>
  <c r="H109" i="1"/>
  <c r="M108" i="1"/>
  <c r="H108" i="1"/>
  <c r="M107" i="1"/>
  <c r="H107" i="1"/>
  <c r="M106" i="1"/>
  <c r="H106" i="1"/>
  <c r="M105" i="1"/>
  <c r="H105" i="1"/>
  <c r="M104" i="1"/>
  <c r="H104" i="1"/>
  <c r="M103" i="1"/>
  <c r="H103" i="1"/>
  <c r="M102" i="1"/>
  <c r="H102" i="1"/>
  <c r="M101" i="1"/>
  <c r="H101" i="1"/>
  <c r="M100" i="1"/>
  <c r="H100" i="1"/>
  <c r="M99" i="1"/>
  <c r="H99" i="1"/>
  <c r="M98" i="1"/>
  <c r="H98" i="1"/>
  <c r="M97" i="1"/>
  <c r="H97" i="1"/>
  <c r="M96" i="1"/>
  <c r="H96" i="1"/>
  <c r="M95" i="1"/>
  <c r="H95" i="1"/>
  <c r="M94" i="1"/>
  <c r="H94" i="1"/>
  <c r="M93" i="1"/>
  <c r="H93" i="1"/>
  <c r="M92" i="1"/>
  <c r="H92" i="1"/>
  <c r="M91" i="1"/>
  <c r="H91" i="1"/>
  <c r="M90" i="1"/>
  <c r="H90" i="1"/>
  <c r="H89" i="1" s="1"/>
  <c r="Q89" i="1"/>
  <c r="P89" i="1"/>
  <c r="O89" i="1"/>
  <c r="N89" i="1"/>
  <c r="M89" i="1"/>
  <c r="L89" i="1"/>
  <c r="K89" i="1"/>
  <c r="J89" i="1"/>
  <c r="I89" i="1"/>
  <c r="M88" i="1"/>
  <c r="H88" i="1"/>
  <c r="M87" i="1"/>
  <c r="H87" i="1"/>
  <c r="M86" i="1"/>
  <c r="H86" i="1"/>
  <c r="M85" i="1"/>
  <c r="H85" i="1"/>
  <c r="M84" i="1"/>
  <c r="H84" i="1"/>
  <c r="M83" i="1"/>
  <c r="H83" i="1"/>
  <c r="M82" i="1"/>
  <c r="H82" i="1"/>
  <c r="M81" i="1"/>
  <c r="H81" i="1"/>
  <c r="M80" i="1"/>
  <c r="H80" i="1"/>
  <c r="M79" i="1"/>
  <c r="H79" i="1"/>
  <c r="M78" i="1"/>
  <c r="H78" i="1"/>
  <c r="H77" i="1" s="1"/>
  <c r="Q77" i="1"/>
  <c r="P77" i="1"/>
  <c r="O77" i="1"/>
  <c r="N77" i="1"/>
  <c r="N76" i="1" s="1"/>
  <c r="M77" i="1"/>
  <c r="L77" i="1"/>
  <c r="K77" i="1"/>
  <c r="J77" i="1"/>
  <c r="J76" i="1" s="1"/>
  <c r="I77" i="1"/>
  <c r="Q76" i="1"/>
  <c r="P76" i="1"/>
  <c r="O76" i="1"/>
  <c r="M76" i="1"/>
  <c r="L76" i="1"/>
  <c r="K76" i="1"/>
  <c r="I76" i="1"/>
  <c r="Q74" i="1"/>
  <c r="P74" i="1"/>
  <c r="O74" i="1"/>
  <c r="N74" i="1"/>
  <c r="N73" i="1" s="1"/>
  <c r="M74" i="1"/>
  <c r="L74" i="1"/>
  <c r="K74" i="1"/>
  <c r="J74" i="1"/>
  <c r="J73" i="1" s="1"/>
  <c r="I74" i="1"/>
  <c r="H74" i="1"/>
  <c r="Q73" i="1"/>
  <c r="P73" i="1"/>
  <c r="O73" i="1"/>
  <c r="M73" i="1"/>
  <c r="L73" i="1"/>
  <c r="K73" i="1"/>
  <c r="I73" i="1"/>
  <c r="Q72" i="1"/>
  <c r="O72" i="1"/>
  <c r="K72" i="1"/>
  <c r="I72" i="1"/>
  <c r="M71" i="1"/>
  <c r="H71" i="1"/>
  <c r="H70" i="1" s="1"/>
  <c r="H69" i="1" s="1"/>
  <c r="H66" i="1" s="1"/>
  <c r="Q70" i="1"/>
  <c r="P70" i="1"/>
  <c r="O70" i="1"/>
  <c r="N70" i="1"/>
  <c r="N69" i="1" s="1"/>
  <c r="M70" i="1"/>
  <c r="L70" i="1"/>
  <c r="K70" i="1"/>
  <c r="J70" i="1"/>
  <c r="J69" i="1" s="1"/>
  <c r="I70" i="1"/>
  <c r="Q69" i="1"/>
  <c r="P69" i="1"/>
  <c r="O69" i="1"/>
  <c r="M69" i="1"/>
  <c r="L69" i="1"/>
  <c r="K69" i="1"/>
  <c r="I69" i="1"/>
  <c r="Q67" i="1"/>
  <c r="P67" i="1"/>
  <c r="O67" i="1"/>
  <c r="N67" i="1"/>
  <c r="N66" i="1" s="1"/>
  <c r="M67" i="1"/>
  <c r="L67" i="1"/>
  <c r="K67" i="1"/>
  <c r="J67" i="1"/>
  <c r="J66" i="1" s="1"/>
  <c r="I67" i="1"/>
  <c r="H67" i="1"/>
  <c r="Q66" i="1"/>
  <c r="P66" i="1"/>
  <c r="O66" i="1"/>
  <c r="M66" i="1"/>
  <c r="L66" i="1"/>
  <c r="K66" i="1"/>
  <c r="I66" i="1"/>
  <c r="Q64" i="1"/>
  <c r="P64" i="1"/>
  <c r="O64" i="1"/>
  <c r="N64" i="1"/>
  <c r="M64" i="1"/>
  <c r="L64" i="1"/>
  <c r="K64" i="1"/>
  <c r="J64" i="1"/>
  <c r="I64" i="1"/>
  <c r="H64" i="1"/>
  <c r="Q62" i="1"/>
  <c r="P62" i="1"/>
  <c r="O62" i="1"/>
  <c r="N62" i="1"/>
  <c r="M62" i="1"/>
  <c r="L62" i="1"/>
  <c r="K62" i="1"/>
  <c r="J62" i="1"/>
  <c r="I62" i="1"/>
  <c r="H62" i="1"/>
  <c r="Q60" i="1"/>
  <c r="P60" i="1"/>
  <c r="O60" i="1"/>
  <c r="N60" i="1"/>
  <c r="N59" i="1" s="1"/>
  <c r="M60" i="1"/>
  <c r="L60" i="1"/>
  <c r="K60" i="1"/>
  <c r="J60" i="1"/>
  <c r="J59" i="1" s="1"/>
  <c r="I60" i="1"/>
  <c r="H60" i="1"/>
  <c r="Q59" i="1"/>
  <c r="P59" i="1"/>
  <c r="O59" i="1"/>
  <c r="M59" i="1"/>
  <c r="L59" i="1"/>
  <c r="K59" i="1"/>
  <c r="I59" i="1"/>
  <c r="H59" i="1"/>
  <c r="Q57" i="1"/>
  <c r="P57" i="1"/>
  <c r="O57" i="1"/>
  <c r="N57" i="1"/>
  <c r="M57" i="1"/>
  <c r="L57" i="1"/>
  <c r="K57" i="1"/>
  <c r="J57" i="1"/>
  <c r="I57" i="1"/>
  <c r="H57" i="1"/>
  <c r="Q55" i="1"/>
  <c r="P55" i="1"/>
  <c r="O55" i="1"/>
  <c r="N55" i="1"/>
  <c r="M55" i="1"/>
  <c r="L55" i="1"/>
  <c r="K55" i="1"/>
  <c r="J55" i="1"/>
  <c r="I55" i="1"/>
  <c r="H55" i="1"/>
  <c r="Q53" i="1"/>
  <c r="P53" i="1"/>
  <c r="O53" i="1"/>
  <c r="N53" i="1"/>
  <c r="N52" i="1" s="1"/>
  <c r="N51" i="1" s="1"/>
  <c r="M53" i="1"/>
  <c r="L53" i="1"/>
  <c r="K53" i="1"/>
  <c r="J53" i="1"/>
  <c r="J52" i="1" s="1"/>
  <c r="J51" i="1" s="1"/>
  <c r="I53" i="1"/>
  <c r="H53" i="1"/>
  <c r="Q52" i="1"/>
  <c r="P52" i="1"/>
  <c r="P51" i="1" s="1"/>
  <c r="O52" i="1"/>
  <c r="M52" i="1"/>
  <c r="L52" i="1"/>
  <c r="L51" i="1" s="1"/>
  <c r="K52" i="1"/>
  <c r="I52" i="1"/>
  <c r="H52" i="1"/>
  <c r="H51" i="1" s="1"/>
  <c r="Q51" i="1"/>
  <c r="O51" i="1"/>
  <c r="M51" i="1"/>
  <c r="K51" i="1"/>
  <c r="I51" i="1"/>
  <c r="Q49" i="1"/>
  <c r="P49" i="1"/>
  <c r="O49" i="1"/>
  <c r="N49" i="1"/>
  <c r="M49" i="1"/>
  <c r="L49" i="1"/>
  <c r="K49" i="1"/>
  <c r="J49" i="1"/>
  <c r="I49" i="1"/>
  <c r="H49" i="1"/>
  <c r="Q47" i="1"/>
  <c r="P47" i="1"/>
  <c r="O47" i="1"/>
  <c r="N47" i="1"/>
  <c r="N46" i="1" s="1"/>
  <c r="M47" i="1"/>
  <c r="L47" i="1"/>
  <c r="K47" i="1"/>
  <c r="J47" i="1"/>
  <c r="J46" i="1" s="1"/>
  <c r="I47" i="1"/>
  <c r="H47" i="1"/>
  <c r="Q46" i="1"/>
  <c r="P46" i="1"/>
  <c r="O46" i="1"/>
  <c r="M46" i="1"/>
  <c r="L46" i="1"/>
  <c r="K46" i="1"/>
  <c r="I46" i="1"/>
  <c r="H46" i="1"/>
  <c r="M45" i="1"/>
  <c r="M44" i="1" s="1"/>
  <c r="M22" i="1" s="1"/>
  <c r="H45" i="1"/>
  <c r="Q44" i="1"/>
  <c r="P44" i="1"/>
  <c r="P22" i="1" s="1"/>
  <c r="O44" i="1"/>
  <c r="N44" i="1"/>
  <c r="L44" i="1"/>
  <c r="K44" i="1"/>
  <c r="J44" i="1"/>
  <c r="I44" i="1"/>
  <c r="H44" i="1"/>
  <c r="Q43" i="1"/>
  <c r="P43" i="1"/>
  <c r="O43" i="1"/>
  <c r="N43" i="1"/>
  <c r="M43" i="1"/>
  <c r="L43" i="1"/>
  <c r="K43" i="1"/>
  <c r="J43" i="1"/>
  <c r="I43" i="1"/>
  <c r="H43" i="1"/>
  <c r="M42" i="1"/>
  <c r="H42" i="1"/>
  <c r="M41" i="1"/>
  <c r="H41" i="1"/>
  <c r="M40" i="1"/>
  <c r="H40" i="1"/>
  <c r="H39" i="1" s="1"/>
  <c r="Q39" i="1"/>
  <c r="P39" i="1"/>
  <c r="O39" i="1"/>
  <c r="N39" i="1"/>
  <c r="N38" i="1" s="1"/>
  <c r="M39" i="1"/>
  <c r="L39" i="1"/>
  <c r="K39" i="1"/>
  <c r="J39" i="1"/>
  <c r="J38" i="1" s="1"/>
  <c r="I39" i="1"/>
  <c r="Q38" i="1"/>
  <c r="P38" i="1"/>
  <c r="O38" i="1"/>
  <c r="M38" i="1"/>
  <c r="L38" i="1"/>
  <c r="K38" i="1"/>
  <c r="I38" i="1"/>
  <c r="H38" i="1"/>
  <c r="M37" i="1"/>
  <c r="H37" i="1"/>
  <c r="M36" i="1"/>
  <c r="H36" i="1"/>
  <c r="H35" i="1" s="1"/>
  <c r="H32" i="1" s="1"/>
  <c r="H31" i="1" s="1"/>
  <c r="H30" i="1" s="1"/>
  <c r="H23" i="1" s="1"/>
  <c r="Q35" i="1"/>
  <c r="P35" i="1"/>
  <c r="O35" i="1"/>
  <c r="N35" i="1"/>
  <c r="M35" i="1"/>
  <c r="L35" i="1"/>
  <c r="K35" i="1"/>
  <c r="J35" i="1"/>
  <c r="J22" i="1" s="1"/>
  <c r="I35" i="1"/>
  <c r="M34" i="1"/>
  <c r="H34" i="1"/>
  <c r="H33" i="1" s="1"/>
  <c r="H21" i="1" s="1"/>
  <c r="Q33" i="1"/>
  <c r="P33" i="1"/>
  <c r="O33" i="1"/>
  <c r="N33" i="1"/>
  <c r="M33" i="1"/>
  <c r="L33" i="1"/>
  <c r="K33" i="1"/>
  <c r="J33" i="1"/>
  <c r="I33" i="1"/>
  <c r="Q32" i="1"/>
  <c r="P32" i="1"/>
  <c r="P31" i="1" s="1"/>
  <c r="O32" i="1"/>
  <c r="M32" i="1"/>
  <c r="L32" i="1"/>
  <c r="L31" i="1" s="1"/>
  <c r="K32" i="1"/>
  <c r="I32" i="1"/>
  <c r="Q31" i="1"/>
  <c r="O31" i="1"/>
  <c r="M31" i="1"/>
  <c r="K31" i="1"/>
  <c r="I31" i="1"/>
  <c r="Q30" i="1"/>
  <c r="P30" i="1"/>
  <c r="O30" i="1"/>
  <c r="M30" i="1"/>
  <c r="L30" i="1"/>
  <c r="K30" i="1"/>
  <c r="I30" i="1"/>
  <c r="Q28" i="1"/>
  <c r="O28" i="1"/>
  <c r="M28" i="1"/>
  <c r="K28" i="1"/>
  <c r="I28" i="1"/>
  <c r="Q27" i="1"/>
  <c r="P27" i="1"/>
  <c r="O27" i="1"/>
  <c r="N27" i="1"/>
  <c r="M27" i="1"/>
  <c r="L27" i="1"/>
  <c r="K27" i="1"/>
  <c r="J27" i="1"/>
  <c r="I27" i="1"/>
  <c r="H27" i="1"/>
  <c r="Q26" i="1"/>
  <c r="P26" i="1"/>
  <c r="O26" i="1"/>
  <c r="M26" i="1"/>
  <c r="L26" i="1"/>
  <c r="K26" i="1"/>
  <c r="I26" i="1"/>
  <c r="Q25" i="1"/>
  <c r="O25" i="1"/>
  <c r="N25" i="1"/>
  <c r="M25" i="1"/>
  <c r="K25" i="1"/>
  <c r="J25" i="1"/>
  <c r="I25" i="1"/>
  <c r="Q24" i="1"/>
  <c r="O24" i="1"/>
  <c r="K24" i="1"/>
  <c r="I24" i="1"/>
  <c r="Q23" i="1"/>
  <c r="P23" i="1"/>
  <c r="O23" i="1"/>
  <c r="M23" i="1"/>
  <c r="L23" i="1"/>
  <c r="K23" i="1"/>
  <c r="I23" i="1"/>
  <c r="Q22" i="1"/>
  <c r="O22" i="1"/>
  <c r="N22" i="1"/>
  <c r="L22" i="1"/>
  <c r="K22" i="1"/>
  <c r="I22" i="1"/>
  <c r="H22" i="1"/>
  <c r="Q21" i="1"/>
  <c r="P21" i="1"/>
  <c r="O21" i="1"/>
  <c r="N21" i="1"/>
  <c r="L21" i="1"/>
  <c r="K21" i="1"/>
  <c r="J21" i="1"/>
  <c r="I21" i="1"/>
  <c r="Q20" i="1"/>
  <c r="Q29" i="1" s="1"/>
  <c r="O20" i="1"/>
  <c r="O29" i="1" s="1"/>
  <c r="K20" i="1"/>
  <c r="K29" i="1" s="1"/>
  <c r="I20" i="1"/>
  <c r="I29" i="1" s="1"/>
  <c r="AA191" i="1" l="1"/>
  <c r="AA28" i="1" s="1"/>
  <c r="Y191" i="1"/>
  <c r="Y28" i="1" s="1"/>
  <c r="W191" i="1"/>
  <c r="W28" i="1" s="1"/>
  <c r="U191" i="1"/>
  <c r="U28" i="1" s="1"/>
  <c r="S191" i="1"/>
  <c r="S28" i="1" s="1"/>
  <c r="AA152" i="1"/>
  <c r="Y152" i="1"/>
  <c r="U152" i="1"/>
  <c r="S152" i="1"/>
  <c r="S72" i="1" s="1"/>
  <c r="S24" i="1" s="1"/>
  <c r="W129" i="1"/>
  <c r="Y66" i="1"/>
  <c r="AA51" i="1"/>
  <c r="Y51" i="1"/>
  <c r="W51" i="1"/>
  <c r="W30" i="1" s="1"/>
  <c r="W23" i="1" s="1"/>
  <c r="U51" i="1"/>
  <c r="U30" i="1" s="1"/>
  <c r="U23" i="1" s="1"/>
  <c r="S51" i="1"/>
  <c r="AA30" i="1"/>
  <c r="AA23" i="1" s="1"/>
  <c r="Y31" i="1"/>
  <c r="R59" i="1"/>
  <c r="R76" i="1"/>
  <c r="R73" i="1" s="1"/>
  <c r="R152" i="1"/>
  <c r="R32" i="1"/>
  <c r="R31" i="1" s="1"/>
  <c r="R21" i="1"/>
  <c r="R22" i="1"/>
  <c r="R51" i="1"/>
  <c r="R46" i="1"/>
  <c r="R181" i="1"/>
  <c r="R26" i="1" s="1"/>
  <c r="R209" i="1"/>
  <c r="R191" i="1" s="1"/>
  <c r="R28" i="1" s="1"/>
  <c r="J32" i="1"/>
  <c r="J31" i="1" s="1"/>
  <c r="J30" i="1" s="1"/>
  <c r="J23" i="1" s="1"/>
  <c r="J20" i="1" s="1"/>
  <c r="J29" i="1" s="1"/>
  <c r="P72" i="1"/>
  <c r="P24" i="1" s="1"/>
  <c r="P20" i="1" s="1"/>
  <c r="P29" i="1" s="1"/>
  <c r="J72" i="1"/>
  <c r="J24" i="1" s="1"/>
  <c r="N72" i="1"/>
  <c r="N24" i="1" s="1"/>
  <c r="H76" i="1"/>
  <c r="H73" i="1" s="1"/>
  <c r="H72" i="1" s="1"/>
  <c r="H24" i="1" s="1"/>
  <c r="H20" i="1" s="1"/>
  <c r="H29" i="1" s="1"/>
  <c r="M163" i="1"/>
  <c r="M152" i="1" s="1"/>
  <c r="M72" i="1" s="1"/>
  <c r="M24" i="1" s="1"/>
  <c r="M20" i="1" s="1"/>
  <c r="M29" i="1" s="1"/>
  <c r="M21" i="1"/>
  <c r="L191" i="1"/>
  <c r="L28" i="1" s="1"/>
  <c r="N32" i="1"/>
  <c r="N31" i="1" s="1"/>
  <c r="N30" i="1" s="1"/>
  <c r="N23" i="1" s="1"/>
  <c r="N20" i="1" s="1"/>
  <c r="N29" i="1" s="1"/>
  <c r="L72" i="1"/>
  <c r="L24" i="1" s="1"/>
  <c r="L20" i="1" s="1"/>
  <c r="L29" i="1" s="1"/>
  <c r="H191" i="1"/>
  <c r="H28" i="1" s="1"/>
  <c r="Y30" i="1" l="1"/>
  <c r="Y23" i="1" s="1"/>
  <c r="R30" i="1"/>
  <c r="R23" i="1" s="1"/>
  <c r="R72" i="1"/>
  <c r="R24" i="1" s="1"/>
  <c r="R20" i="1" l="1"/>
  <c r="R29" i="1" s="1"/>
  <c r="G216" i="1" l="1"/>
  <c r="F216" i="1"/>
  <c r="G210" i="1"/>
  <c r="F210" i="1"/>
  <c r="G209" i="1"/>
  <c r="F209" i="1"/>
  <c r="G204" i="1"/>
  <c r="F204" i="1"/>
  <c r="F203" i="1"/>
  <c r="F193" i="1" s="1"/>
  <c r="F192" i="1" s="1"/>
  <c r="F191" i="1" s="1"/>
  <c r="F28" i="1" s="1"/>
  <c r="G193" i="1"/>
  <c r="G192" i="1" s="1"/>
  <c r="G191" i="1" s="1"/>
  <c r="G28" i="1" s="1"/>
  <c r="G189" i="1"/>
  <c r="F189" i="1"/>
  <c r="G187" i="1"/>
  <c r="G181" i="1" s="1"/>
  <c r="G26" i="1" s="1"/>
  <c r="F187" i="1"/>
  <c r="F183" i="1"/>
  <c r="G182" i="1"/>
  <c r="F182" i="1"/>
  <c r="F181" i="1" s="1"/>
  <c r="F26" i="1" s="1"/>
  <c r="G179" i="1"/>
  <c r="F179" i="1"/>
  <c r="G177" i="1"/>
  <c r="G176" i="1" s="1"/>
  <c r="G25" i="1" s="1"/>
  <c r="F177" i="1"/>
  <c r="F176" i="1"/>
  <c r="F25" i="1" s="1"/>
  <c r="G174" i="1"/>
  <c r="G173" i="1" s="1"/>
  <c r="F174" i="1"/>
  <c r="F22" i="1" s="1"/>
  <c r="F173" i="1"/>
  <c r="G171" i="1"/>
  <c r="G170" i="1" s="1"/>
  <c r="F171" i="1"/>
  <c r="F170" i="1"/>
  <c r="G168" i="1"/>
  <c r="F168" i="1"/>
  <c r="G166" i="1"/>
  <c r="F166" i="1"/>
  <c r="G164" i="1"/>
  <c r="G163" i="1" s="1"/>
  <c r="F164" i="1"/>
  <c r="F163" i="1"/>
  <c r="G161" i="1"/>
  <c r="F161" i="1"/>
  <c r="G159" i="1"/>
  <c r="F159" i="1"/>
  <c r="G157" i="1"/>
  <c r="F157" i="1"/>
  <c r="G155" i="1"/>
  <c r="F155" i="1"/>
  <c r="G153" i="1"/>
  <c r="G152" i="1" s="1"/>
  <c r="F153" i="1"/>
  <c r="G150" i="1"/>
  <c r="F150" i="1"/>
  <c r="G131" i="1"/>
  <c r="F131" i="1"/>
  <c r="F130" i="1" s="1"/>
  <c r="F129" i="1" s="1"/>
  <c r="G130" i="1"/>
  <c r="G129" i="1" s="1"/>
  <c r="G89" i="1"/>
  <c r="F89" i="1"/>
  <c r="G77" i="1"/>
  <c r="F77" i="1"/>
  <c r="G76" i="1"/>
  <c r="F76" i="1"/>
  <c r="G74" i="1"/>
  <c r="F74" i="1"/>
  <c r="G73" i="1"/>
  <c r="F73" i="1"/>
  <c r="F72" i="1" s="1"/>
  <c r="F24" i="1" s="1"/>
  <c r="G70" i="1"/>
  <c r="G69" i="1" s="1"/>
  <c r="F70" i="1"/>
  <c r="F69" i="1" s="1"/>
  <c r="G67" i="1"/>
  <c r="F67" i="1"/>
  <c r="F66" i="1" s="1"/>
  <c r="G64" i="1"/>
  <c r="F64" i="1"/>
  <c r="G62" i="1"/>
  <c r="F62" i="1"/>
  <c r="G60" i="1"/>
  <c r="G59" i="1" s="1"/>
  <c r="F60" i="1"/>
  <c r="F59" i="1" s="1"/>
  <c r="G57" i="1"/>
  <c r="F57" i="1"/>
  <c r="G55" i="1"/>
  <c r="F55" i="1"/>
  <c r="G53" i="1"/>
  <c r="G52" i="1" s="1"/>
  <c r="F53" i="1"/>
  <c r="F52" i="1" s="1"/>
  <c r="F51" i="1" s="1"/>
  <c r="G49" i="1"/>
  <c r="F49" i="1"/>
  <c r="G47" i="1"/>
  <c r="G46" i="1" s="1"/>
  <c r="F47" i="1"/>
  <c r="F46" i="1" s="1"/>
  <c r="G44" i="1"/>
  <c r="F44" i="1"/>
  <c r="G43" i="1"/>
  <c r="F43" i="1"/>
  <c r="G39" i="1"/>
  <c r="G38" i="1" s="1"/>
  <c r="F39" i="1"/>
  <c r="F38" i="1" s="1"/>
  <c r="G35" i="1"/>
  <c r="F35" i="1"/>
  <c r="G33" i="1"/>
  <c r="F33" i="1"/>
  <c r="G32" i="1"/>
  <c r="F32" i="1"/>
  <c r="F31" i="1" s="1"/>
  <c r="F30" i="1" s="1"/>
  <c r="F23" i="1" s="1"/>
  <c r="G27" i="1"/>
  <c r="F27" i="1"/>
  <c r="G22" i="1"/>
  <c r="G21" i="1"/>
  <c r="D44" i="1"/>
  <c r="D47" i="1"/>
  <c r="D49" i="1"/>
  <c r="D53" i="1"/>
  <c r="D55" i="1"/>
  <c r="D57" i="1"/>
  <c r="D60" i="1"/>
  <c r="D62" i="1"/>
  <c r="D64" i="1"/>
  <c r="D67" i="1"/>
  <c r="D70" i="1"/>
  <c r="D69" i="1" s="1"/>
  <c r="D74" i="1"/>
  <c r="D77" i="1"/>
  <c r="D89" i="1"/>
  <c r="D131" i="1"/>
  <c r="D130" i="1" s="1"/>
  <c r="D150" i="1"/>
  <c r="D153" i="1"/>
  <c r="D155" i="1"/>
  <c r="D157" i="1"/>
  <c r="D159" i="1"/>
  <c r="D161" i="1"/>
  <c r="D164" i="1"/>
  <c r="D163" i="1" s="1"/>
  <c r="D166" i="1"/>
  <c r="D168" i="1"/>
  <c r="D171" i="1"/>
  <c r="D174" i="1"/>
  <c r="D173" i="1" s="1"/>
  <c r="D177" i="1"/>
  <c r="D179" i="1"/>
  <c r="D182" i="1"/>
  <c r="D187" i="1"/>
  <c r="D189" i="1"/>
  <c r="D27" i="1" s="1"/>
  <c r="D193" i="1"/>
  <c r="D204" i="1"/>
  <c r="D192" i="1" s="1"/>
  <c r="D210" i="1"/>
  <c r="D216" i="1"/>
  <c r="D43" i="1"/>
  <c r="D39" i="1"/>
  <c r="D38" i="1" s="1"/>
  <c r="D35" i="1"/>
  <c r="D33" i="1"/>
  <c r="F20" i="1" l="1"/>
  <c r="F29" i="1" s="1"/>
  <c r="F21" i="1"/>
  <c r="G31" i="1"/>
  <c r="G51" i="1"/>
  <c r="G66" i="1"/>
  <c r="G72" i="1"/>
  <c r="G24" i="1" s="1"/>
  <c r="D21" i="1"/>
  <c r="D181" i="1"/>
  <c r="D26" i="1" s="1"/>
  <c r="D170" i="1"/>
  <c r="D129" i="1"/>
  <c r="D176" i="1"/>
  <c r="D25" i="1" s="1"/>
  <c r="D66" i="1"/>
  <c r="D152" i="1"/>
  <c r="D76" i="1"/>
  <c r="D73" i="1" s="1"/>
  <c r="D59" i="1"/>
  <c r="D52" i="1"/>
  <c r="D209" i="1"/>
  <c r="D191" i="1" s="1"/>
  <c r="D28" i="1" s="1"/>
  <c r="D46" i="1"/>
  <c r="D22" i="1"/>
  <c r="D32" i="1"/>
  <c r="D31" i="1" s="1"/>
  <c r="G30" i="1" l="1"/>
  <c r="G23" i="1" s="1"/>
  <c r="G20" i="1" s="1"/>
  <c r="G29" i="1" s="1"/>
  <c r="D51" i="1"/>
  <c r="D72" i="1"/>
  <c r="D24" i="1" s="1"/>
  <c r="D30" i="1"/>
  <c r="D23" i="1" s="1"/>
  <c r="D20" i="1" l="1"/>
  <c r="D29" i="1" s="1"/>
  <c r="AA72" i="1" l="1"/>
  <c r="AA24" i="1" s="1"/>
  <c r="AA20" i="1" s="1"/>
  <c r="AA29" i="1" s="1"/>
  <c r="W72" i="1"/>
  <c r="W24" i="1" s="1"/>
  <c r="W20" i="1" s="1"/>
  <c r="W29" i="1" s="1"/>
  <c r="U72" i="1"/>
  <c r="U24" i="1" s="1"/>
  <c r="U20" i="1" s="1"/>
  <c r="U29" i="1" s="1"/>
  <c r="Y72" i="1"/>
  <c r="Y24" i="1" s="1"/>
  <c r="Y20" i="1" s="1"/>
  <c r="Y29" i="1" s="1"/>
  <c r="S31" i="1" l="1"/>
  <c r="S30" i="1" s="1"/>
  <c r="S23" i="1" s="1"/>
  <c r="S20" i="1" s="1"/>
  <c r="S29" i="1" s="1"/>
  <c r="F19" i="1" l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W19" i="1" s="1"/>
  <c r="X19" i="1" s="1"/>
  <c r="Y19" i="1" s="1"/>
  <c r="Z19" i="1" s="1"/>
  <c r="AA19" i="1" s="1"/>
  <c r="AB19" i="1" s="1"/>
  <c r="AC19" i="1" s="1"/>
  <c r="B19" i="1" l="1"/>
  <c r="C19" i="1" l="1"/>
  <c r="D19" i="1" l="1"/>
</calcChain>
</file>

<file path=xl/sharedStrings.xml><?xml version="1.0" encoding="utf-8"?>
<sst xmlns="http://schemas.openxmlformats.org/spreadsheetml/2006/main" count="2233" uniqueCount="476">
  <si>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</si>
  <si>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</si>
  <si>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</si>
  <si>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</si>
  <si>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</si>
  <si>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</si>
  <si>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</si>
  <si>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</si>
  <si>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</si>
  <si>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</si>
  <si>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</si>
  <si>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</si>
  <si>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</si>
  <si>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</si>
  <si>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</si>
  <si>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полное наименование субъекта электроэнергетики</t>
  </si>
  <si>
    <t>ВСЕГО по инвестиционной программе, в том числе: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</si>
  <si>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</si>
  <si>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</si>
  <si>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от « 25 » апреля 2018 г. № 320</t>
  </si>
  <si>
    <t xml:space="preserve">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</si>
  <si>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Оценка полной стоимости инвестиционного проекта в прогнозных ценах соответствующих лет, млн.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</si>
  <si>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</si>
  <si>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млн. рублей (с НДС)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</si>
  <si>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</si>
  <si>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</si>
  <si>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</si>
  <si>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</si>
  <si>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</si>
  <si>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</si>
  <si>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</si>
  <si>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</si>
  <si>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</si>
  <si>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</si>
  <si>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</si>
  <si>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</si>
  <si>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</si>
  <si>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</si>
  <si>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</si>
  <si>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</si>
  <si>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</si>
  <si>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</si>
  <si>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</si>
  <si>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</si>
  <si>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</si>
  <si>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</si>
  <si>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</si>
  <si>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</si>
  <si>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</si>
  <si>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</si>
  <si>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</si>
  <si>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</si>
  <si>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</si>
  <si>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</si>
  <si>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</si>
  <si>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</si>
  <si>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</si>
  <si>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</si>
  <si>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</si>
  <si>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</si>
  <si>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</si>
  <si>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</si>
  <si>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</si>
  <si>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</si>
  <si>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</si>
  <si>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</si>
  <si>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</si>
  <si>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</si>
  <si>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</si>
  <si>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</si>
  <si>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</si>
  <si>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</si>
  <si>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</si>
  <si>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</si>
  <si>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</si>
  <si>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</si>
  <si>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</si>
  <si>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</si>
  <si>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</si>
  <si>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</si>
  <si>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</si>
  <si>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</si>
  <si>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</si>
  <si>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</si>
  <si>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</si>
  <si>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</si>
  <si>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</si>
  <si>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</si>
  <si>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</si>
  <si>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</si>
  <si>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</si>
  <si>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</si>
  <si>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</si>
  <si>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</si>
  <si>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</si>
  <si>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</si>
  <si>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</si>
  <si>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</si>
  <si>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</si>
  <si>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</si>
  <si>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</si>
  <si>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</si>
  <si>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</si>
  <si>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</si>
  <si>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</si>
  <si>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</si>
  <si>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</si>
  <si>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</si>
  <si>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</si>
  <si>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</si>
  <si>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</si>
  <si>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</si>
  <si>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</si>
  <si>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</si>
  <si>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</si>
  <si>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</si>
  <si>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</si>
  <si>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</si>
  <si>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</si>
  <si>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</si>
  <si>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</si>
  <si>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</si>
  <si>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</si>
  <si>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</si>
  <si>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</si>
  <si>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</si>
  <si>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</si>
  <si>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</si>
  <si>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</si>
  <si>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</si>
  <si>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</si>
  <si>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</si>
  <si>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</si>
  <si>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</si>
  <si>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</si>
  <si>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</si>
  <si>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</si>
  <si>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</si>
  <si>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</si>
  <si>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</si>
  <si>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</si>
  <si>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</si>
  <si>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</si>
  <si>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</si>
  <si>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</si>
  <si>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</si>
  <si>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</si>
  <si>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</si>
  <si>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</si>
  <si>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</si>
  <si>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</si>
  <si>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</si>
  <si>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</si>
  <si>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</si>
  <si>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</si>
  <si>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</si>
  <si>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</si>
  <si>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</si>
  <si>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</si>
  <si>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</si>
  <si>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</si>
  <si>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</si>
  <si>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</si>
  <si>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</si>
  <si>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</si>
  <si>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</si>
  <si>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</si>
  <si>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</si>
  <si>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</si>
  <si>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</si>
  <si>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</si>
  <si>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</si>
  <si>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</si>
  <si>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</si>
  <si>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</si>
  <si>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</si>
  <si>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</si>
  <si>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</si>
  <si>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</si>
  <si>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</si>
  <si>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</si>
  <si>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</si>
  <si>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</si>
  <si>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</si>
  <si>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</si>
  <si>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</si>
  <si>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</si>
  <si>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</si>
  <si>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</si>
  <si>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</si>
  <si>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</si>
  <si>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</si>
  <si>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</si>
  <si>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</si>
  <si>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</si>
  <si>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</si>
  <si>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</si>
  <si>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</si>
  <si>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</si>
  <si>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</si>
  <si>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</si>
  <si>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</si>
  <si>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</si>
  <si>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</si>
  <si>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</si>
  <si>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</si>
  <si>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</si>
  <si>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</si>
  <si>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</si>
  <si>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</si>
  <si>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</si>
  <si>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</si>
  <si>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</si>
  <si>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</si>
  <si>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</si>
  <si>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</si>
  <si>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</si>
  <si>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</si>
  <si>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</si>
  <si>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</si>
  <si>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</si>
  <si>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</si>
  <si>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</si>
  <si>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</si>
  <si>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</si>
  <si>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</si>
  <si>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</si>
  <si>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</si>
  <si>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</si>
  <si>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</si>
  <si>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</si>
  <si>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</si>
  <si>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</si>
  <si>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</si>
  <si>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</si>
  <si>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</si>
  <si>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</si>
  <si>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</si>
  <si>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</si>
  <si>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</si>
  <si>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</si>
  <si>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</si>
  <si>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</si>
  <si>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</si>
  <si>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</si>
  <si>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</si>
  <si>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</si>
  <si>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</si>
  <si>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</si>
  <si>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</si>
  <si>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</si>
  <si>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</si>
  <si>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</si>
  <si>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</si>
  <si>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</si>
  <si>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</si>
  <si>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</si>
  <si>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</si>
  <si>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</si>
  <si>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</si>
  <si>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</si>
  <si>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</si>
  <si>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</si>
  <si>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</si>
  <si>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</si>
  <si>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</si>
  <si>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</si>
  <si>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</si>
  <si>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</si>
  <si>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</si>
  <si>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</si>
  <si>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</si>
  <si>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</si>
  <si>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</si>
  <si>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</si>
  <si>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</si>
  <si>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</si>
  <si>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</si>
  <si>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</si>
  <si>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</si>
  <si>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</si>
  <si>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</si>
  <si>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</si>
  <si>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</si>
  <si>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</si>
  <si>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</si>
  <si>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</si>
  <si>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</si>
  <si>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</si>
  <si>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</si>
  <si>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</si>
  <si>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</si>
  <si>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</si>
  <si>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</si>
  <si>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</si>
  <si>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</si>
  <si>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</si>
  <si>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</si>
  <si>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</si>
  <si>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</si>
  <si>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</si>
  <si>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</si>
  <si>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</si>
  <si>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</si>
  <si>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</si>
  <si>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</si>
  <si>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</si>
  <si>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</si>
  <si>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</si>
  <si>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</si>
  <si>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</si>
  <si>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</si>
  <si>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</si>
  <si>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</si>
  <si>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</si>
  <si>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</si>
  <si>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</si>
  <si>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</si>
  <si>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</si>
  <si>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</si>
  <si>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</si>
  <si>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</si>
  <si>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</si>
  <si>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</si>
  <si>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</si>
  <si>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</si>
  <si>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</si>
  <si>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</si>
  <si>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</si>
  <si>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</si>
  <si>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</si>
  <si>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</si>
  <si>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</si>
  <si>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</si>
  <si>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</si>
  <si>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</si>
  <si>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</si>
  <si>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</si>
  <si>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</si>
  <si>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</si>
  <si>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</si>
  <si>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</si>
  <si>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</si>
  <si>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</si>
  <si>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</si>
  <si>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</si>
  <si>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</si>
  <si>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</si>
  <si>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</si>
  <si>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</si>
  <si>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</si>
  <si>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</si>
  <si>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</si>
  <si>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</si>
  <si>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</si>
  <si>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</si>
  <si>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</si>
  <si>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</si>
  <si>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</si>
  <si>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</si>
  <si>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</si>
  <si>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</si>
  <si>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</si>
  <si>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</si>
  <si>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</si>
  <si>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</si>
  <si>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</si>
  <si>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</si>
  <si>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</si>
  <si>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</si>
  <si>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</si>
  <si>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</si>
  <si>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</si>
  <si>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</si>
  <si>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</si>
  <si>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</si>
  <si>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</si>
  <si>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</si>
  <si>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</si>
  <si>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</si>
  <si>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</si>
  <si>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</si>
  <si>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</si>
  <si>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</si>
  <si>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</si>
  <si>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</si>
  <si>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</si>
  <si>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</si>
  <si>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</si>
  <si>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1.2.3.6.1.</t>
  </si>
  <si>
    <t>1.6.1.1.10</t>
  </si>
  <si>
    <t>Дизельная электростанция</t>
  </si>
  <si>
    <t>К_Кр_ОС_1611.10</t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</si>
  <si>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</si>
  <si>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</si>
  <si>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</si>
  <si>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</si>
  <si>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</si>
  <si>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</si>
  <si>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</si>
  <si>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</si>
  <si>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</si>
  <si>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</si>
  <si>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</si>
  <si>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</si>
  <si>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</si>
  <si>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</si>
  <si>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</si>
  <si>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</si>
  <si>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</si>
  <si>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</si>
  <si>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</si>
  <si>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</si>
  <si>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</si>
  <si>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</si>
  <si>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</si>
  <si>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</si>
  <si>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</si>
  <si>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</si>
  <si>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</si>
  <si>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</si>
  <si>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</si>
  <si>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</si>
  <si>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</si>
  <si>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1.2.1.2.2.39</t>
  </si>
  <si>
    <t>РП-2 г.Заполярный. Замена масляных выключателей  в РУ-6 кв. яч. № 6,7,8,9.10 на вакуумные ВВ-TEL  5 шт.</t>
  </si>
  <si>
    <t>L_ПрЗ_РП2_12122.39</t>
  </si>
  <si>
    <t>1.2.2.1.1.16</t>
  </si>
  <si>
    <t>М_Кр_КЛф29ф46_1221.1.16.</t>
  </si>
  <si>
    <t>1.2.2.1.1.17</t>
  </si>
  <si>
    <t>ВЛ 10 кВ  ф.9 ПС41-Л9  РП-140; ф.15 ПС41-Л15  РП-140, замена деревянных опор, н.п. Риколатва</t>
  </si>
  <si>
    <t>L_Кр_ВЛф9ф15РП140_1221.1.17.</t>
  </si>
  <si>
    <r>
      <t>КЛ 6 кВ ПС-40А- ф.29 опора 2 ВЛ РП-1, замена 2-х силовых КЛ 6 кВ по 400 метров каждая.                                                                                                                         КЛ 6 кВ ПС-40А- ф.46 опора 2 ВЛ РП-1, замена 2-х силовых КЛ 6 кВ по 400 метров каждая</t>
    </r>
    <r>
      <rPr>
        <u/>
        <sz val="12"/>
        <color theme="1"/>
        <rFont val="Times New Roman"/>
        <family val="1"/>
        <charset val="204"/>
      </rPr>
      <t>;</t>
    </r>
  </si>
  <si>
    <t>1.2.4.2.1.1.</t>
  </si>
  <si>
    <t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- разработка проектно-сметной  документации, г.Заполярный</t>
  </si>
  <si>
    <t>L_ПрЗ_ПС26_ЭО_1242.1.01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</si>
  <si>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2022</t>
    </r>
  </si>
  <si>
    <t>Год раскрытия информации: 2023 год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</si>
  <si>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27.05.2022г. № 89.</t>
    </r>
  </si>
  <si>
    <t>Строительство КЛ 0,4 кВ от РУ-0,4 кВ ТП-9  Р-7 и КЛ 0,4 кВ от РУ-0,4 кВ ТП-10А Р-11 до ВРУ 0,4 кВ МБДОУ детский сад №5 (ТП-043/2019 от 11.09.2019)</t>
  </si>
  <si>
    <t>1.1.1.3.1</t>
  </si>
  <si>
    <t>Реконструкция ТП-68  ДК "Восход" пгт.Никель</t>
  </si>
  <si>
    <t>М_ПрН_ТП68_1113_01</t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</si>
  <si>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</si>
  <si>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</si>
  <si>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</si>
  <si>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</si>
  <si>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t xml:space="preserve">ТП-87. ТМ-250 6/0.4 зав.№ 635489, ввод в эксплуатацию1972г.  - 1 шт,      </t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</si>
  <si>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</si>
  <si>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</si>
  <si>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</si>
  <si>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</si>
  <si>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</si>
  <si>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</si>
  <si>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t xml:space="preserve">I_ПрЗ_ПС26_111232.04
L_ПрЗ_ПС26_111232.04
</t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</si>
  <si>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</si>
  <si>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</si>
  <si>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</si>
  <si>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</si>
  <si>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</si>
  <si>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</si>
  <si>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t>К_Кр_ВЛ№10_ВЛ№11_1221.1.15</t>
  </si>
  <si>
    <t>1.2.2.1.1.18</t>
  </si>
  <si>
    <t>Реконструкция КЛ 6 кВ (ф.29;ф.15,ф.30,ф.46,ф.36,ф.19(37) ГПП-40А оп.1 ВЛ; оп.2 ВЛ - РП1;РП2; РП3</t>
  </si>
  <si>
    <t>М_Кр_КЛ_ф_ГПП_1221.1.18</t>
  </si>
  <si>
    <t>M_Кр_ОС_АСКУЭ_1236.1.01</t>
  </si>
  <si>
    <t>1.2.4.2.1</t>
  </si>
  <si>
    <t>Строительство кабельной линии 10 кВ от РП-1 до ТП-65.Прокладка кабельной линии 10 кВ с заменой ячейки  на РП-1</t>
  </si>
  <si>
    <t xml:space="preserve">Фактический объем финансирования капитальных вложений на 01.01.2022 (года N), млн. рублей 
(с НДС) </t>
  </si>
  <si>
    <t xml:space="preserve">Остаток финансирования капитальных вложений 
на 01.01.2022 (года N) в прогнозных ценах соответствующих лет, млн. рублей (с НДС) </t>
  </si>
  <si>
    <t>Финансирование капитальных вложений года N 2022, млн. рублей (с НДС)</t>
  </si>
  <si>
    <t xml:space="preserve">Остаток финансирования капитальных вложений 
на 01.01.2023 года (N+1) в прогнозных ценах соответствующих лет, млн. рублей 
(с НДС) </t>
  </si>
  <si>
    <t>работы выполнены хоз.способом</t>
  </si>
  <si>
    <t>по результатам закупочных процедур</t>
  </si>
  <si>
    <t>работы выполнены хозспособом</t>
  </si>
  <si>
    <r>
      <t xml:space="preserve">Отклонение от плана финансирования капитальных вложений года N </t>
    </r>
    <r>
      <rPr>
        <b/>
        <sz val="12"/>
        <color theme="1"/>
        <rFont val="Times New Roman"/>
        <family val="1"/>
        <charset val="204"/>
      </rPr>
      <t>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</si>
</sst>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#,##0.000_ ;\-#,##0.000\ "/>
    <numFmt numFmtId="170" formatCode="_-* #,##0.000\ _₽_-;\-* #,##0.000\ _₽_-;_-* &quot;-&quot;??\ _₽_-;_-@_-"/>
    <numFmt numFmtId="171" formatCode="0.0"/>
  </numFmts>
  <fonts count="4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ECFFD5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68">
    <xf numFmtId="0" fontId="0" fillId="0" borderId="0" xfId="0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Border="1"/>
    <xf numFmtId="0" fontId="9" fillId="0" borderId="0" xfId="278" applyFont="1" applyFill="1" applyAlignment="1">
      <alignment vertical="center" wrapText="1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6" fillId="0" borderId="0" xfId="37" applyFont="1"/>
    <xf numFmtId="0" fontId="36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/>
    </xf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>
      <alignment horizontal="center"/>
    </xf>
    <xf numFmtId="0" fontId="37" fillId="0" borderId="0" xfId="37" applyFont="1" applyFill="1" applyBorder="1" applyAlignment="1">
      <alignment horizontal="center"/>
    </xf>
    <xf numFmtId="167" fontId="41" fillId="25" borderId="10" xfId="0" applyNumberFormat="1" applyFont="1" applyFill="1" applyBorder="1" applyAlignment="1">
      <alignment horizontal="center" vertical="center" wrapText="1"/>
    </xf>
    <xf numFmtId="0" fontId="41" fillId="26" borderId="10" xfId="0" applyFont="1" applyFill="1" applyBorder="1" applyAlignment="1">
      <alignment horizontal="center" vertical="center" wrapText="1"/>
    </xf>
    <xf numFmtId="167" fontId="41" fillId="26" borderId="10" xfId="0" applyNumberFormat="1" applyFont="1" applyFill="1" applyBorder="1" applyAlignment="1">
      <alignment horizontal="center" vertical="center" wrapText="1"/>
    </xf>
    <xf numFmtId="167" fontId="41" fillId="27" borderId="10" xfId="0" applyNumberFormat="1" applyFont="1" applyFill="1" applyBorder="1" applyAlignment="1">
      <alignment horizontal="center" vertical="center" wrapText="1"/>
    </xf>
    <xf numFmtId="0" fontId="41" fillId="25" borderId="10" xfId="0" applyNumberFormat="1" applyFont="1" applyFill="1" applyBorder="1" applyAlignment="1">
      <alignment horizontal="center" vertical="center" wrapText="1"/>
    </xf>
    <xf numFmtId="0" fontId="41" fillId="25" borderId="10" xfId="0" applyFont="1" applyFill="1" applyBorder="1" applyAlignment="1">
      <alignment horizontal="center" vertical="center" wrapText="1"/>
    </xf>
    <xf numFmtId="167" fontId="41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26" borderId="10" xfId="0" applyNumberFormat="1" applyFont="1" applyFill="1" applyBorder="1" applyAlignment="1">
      <alignment horizontal="center" vertical="center" wrapText="1"/>
    </xf>
    <xf numFmtId="167" fontId="41" fillId="29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6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49" fontId="41" fillId="26" borderId="10" xfId="0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41" fillId="27" borderId="10" xfId="0" applyNumberFormat="1" applyFont="1" applyFill="1" applyBorder="1" applyAlignment="1">
      <alignment horizontal="center" vertical="center" wrapText="1"/>
    </xf>
    <xf numFmtId="167" fontId="41" fillId="30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27" borderId="10" xfId="0" applyFont="1" applyFill="1" applyBorder="1" applyAlignment="1">
      <alignment horizontal="center" vertical="center" wrapText="1"/>
    </xf>
    <xf numFmtId="0" fontId="41" fillId="27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167" fontId="29" fillId="0" borderId="10" xfId="0" applyNumberFormat="1" applyFont="1" applyFill="1" applyBorder="1" applyAlignment="1">
      <alignment horizontal="center" vertical="center"/>
    </xf>
    <xf numFmtId="49" fontId="29" fillId="0" borderId="10" xfId="54" applyNumberFormat="1" applyFont="1" applyFill="1" applyBorder="1" applyAlignment="1">
      <alignment horizontal="center" vertical="center"/>
    </xf>
    <xf numFmtId="0" fontId="41" fillId="31" borderId="10" xfId="0" applyNumberFormat="1" applyFont="1" applyFill="1" applyBorder="1" applyAlignment="1">
      <alignment horizontal="center" vertical="center" wrapText="1"/>
    </xf>
    <xf numFmtId="167" fontId="41" fillId="32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31" borderId="10" xfId="0" applyFont="1" applyFill="1" applyBorder="1" applyAlignment="1">
      <alignment horizontal="center" vertical="center" wrapText="1"/>
    </xf>
    <xf numFmtId="0" fontId="41" fillId="33" borderId="10" xfId="0" applyNumberFormat="1" applyFont="1" applyFill="1" applyBorder="1" applyAlignment="1">
      <alignment horizontal="center" vertical="center" wrapText="1"/>
    </xf>
    <xf numFmtId="167" fontId="41" fillId="34" borderId="10" xfId="621" applyNumberFormat="1" applyFont="1" applyFill="1" applyBorder="1" applyAlignment="1" applyProtection="1">
      <alignment horizontal="left" vertical="center" wrapText="1"/>
      <protection locked="0"/>
    </xf>
    <xf numFmtId="0" fontId="41" fillId="33" borderId="10" xfId="0" applyFont="1" applyFill="1" applyBorder="1" applyAlignment="1">
      <alignment horizontal="center" vertical="center" wrapText="1"/>
    </xf>
    <xf numFmtId="49" fontId="29" fillId="35" borderId="10" xfId="54" applyNumberFormat="1" applyFont="1" applyFill="1" applyBorder="1" applyAlignment="1">
      <alignment horizontal="center" vertical="center"/>
    </xf>
    <xf numFmtId="0" fontId="29" fillId="35" borderId="10" xfId="54" applyNumberFormat="1" applyFont="1" applyFill="1" applyBorder="1" applyAlignment="1">
      <alignment vertical="center" wrapText="1"/>
    </xf>
    <xf numFmtId="0" fontId="29" fillId="35" borderId="10" xfId="54" applyNumberFormat="1" applyFont="1" applyFill="1" applyBorder="1" applyAlignment="1">
      <alignment horizontal="center" vertical="center"/>
    </xf>
    <xf numFmtId="167" fontId="29" fillId="0" borderId="10" xfId="621" applyNumberFormat="1" applyFont="1" applyFill="1" applyBorder="1" applyAlignment="1">
      <alignment horizontal="left" vertical="center" wrapText="1"/>
    </xf>
    <xf numFmtId="167" fontId="29" fillId="0" borderId="10" xfId="621" applyNumberFormat="1" applyFont="1" applyFill="1" applyBorder="1" applyAlignment="1">
      <alignment horizontal="center" vertical="center" wrapText="1"/>
    </xf>
    <xf numFmtId="49" fontId="29" fillId="36" borderId="10" xfId="54" applyNumberFormat="1" applyFont="1" applyFill="1" applyBorder="1" applyAlignment="1">
      <alignment horizontal="center" vertical="center"/>
    </xf>
    <xf numFmtId="0" fontId="29" fillId="36" borderId="10" xfId="54" applyNumberFormat="1" applyFont="1" applyFill="1" applyBorder="1" applyAlignment="1">
      <alignment vertical="center" wrapText="1"/>
    </xf>
    <xf numFmtId="0" fontId="29" fillId="36" borderId="10" xfId="54" applyNumberFormat="1" applyFont="1" applyFill="1" applyBorder="1" applyAlignment="1">
      <alignment horizontal="center" vertical="center"/>
    </xf>
    <xf numFmtId="167" fontId="29" fillId="0" borderId="10" xfId="0" applyNumberFormat="1" applyFont="1" applyFill="1" applyBorder="1" applyAlignment="1">
      <alignment horizontal="left" vertical="center" wrapText="1"/>
    </xf>
    <xf numFmtId="14" fontId="41" fillId="26" borderId="10" xfId="0" applyNumberFormat="1" applyFont="1" applyFill="1" applyBorder="1" applyAlignment="1">
      <alignment horizontal="center" vertical="center" wrapText="1"/>
    </xf>
    <xf numFmtId="0" fontId="29" fillId="0" borderId="10" xfId="0" applyNumberFormat="1" applyFont="1" applyFill="1" applyBorder="1" applyAlignment="1">
      <alignment horizontal="center" vertical="center" wrapText="1"/>
    </xf>
    <xf numFmtId="167" fontId="41" fillId="31" borderId="10" xfId="0" applyNumberFormat="1" applyFont="1" applyFill="1" applyBorder="1" applyAlignment="1">
      <alignment horizontal="center" vertical="center" wrapText="1"/>
    </xf>
    <xf numFmtId="167" fontId="41" fillId="33" borderId="10" xfId="0" applyNumberFormat="1" applyFont="1" applyFill="1" applyBorder="1" applyAlignment="1">
      <alignment horizontal="center" vertical="center" wrapText="1"/>
    </xf>
    <xf numFmtId="167" fontId="29" fillId="35" borderId="10" xfId="54" applyNumberFormat="1" applyFont="1" applyFill="1" applyBorder="1" applyAlignment="1">
      <alignment horizontal="center" vertical="center"/>
    </xf>
    <xf numFmtId="169" fontId="29" fillId="35" borderId="10" xfId="54" applyNumberFormat="1" applyFont="1" applyFill="1" applyBorder="1" applyAlignment="1">
      <alignment horizontal="center" vertical="center"/>
    </xf>
    <xf numFmtId="169" fontId="29" fillId="36" borderId="10" xfId="54" applyNumberFormat="1" applyFont="1" applyFill="1" applyBorder="1" applyAlignment="1">
      <alignment horizontal="center" vertical="center"/>
    </xf>
    <xf numFmtId="169" fontId="29" fillId="0" borderId="11" xfId="621" applyNumberFormat="1" applyFont="1" applyFill="1" applyBorder="1" applyAlignment="1">
      <alignment horizontal="center" vertical="center" wrapText="1"/>
    </xf>
    <xf numFmtId="0" fontId="41" fillId="35" borderId="10" xfId="54" applyNumberFormat="1" applyFont="1" applyFill="1" applyBorder="1" applyAlignment="1">
      <alignment horizontal="center" vertical="center"/>
    </xf>
    <xf numFmtId="168" fontId="29" fillId="0" borderId="10" xfId="37" applyNumberFormat="1" applyFont="1" applyFill="1" applyBorder="1" applyAlignment="1">
      <alignment horizontal="center" vertical="center" wrapText="1"/>
    </xf>
    <xf numFmtId="170" fontId="46" fillId="24" borderId="10" xfId="0" applyNumberFormat="1" applyFont="1" applyFill="1" applyBorder="1" applyAlignment="1">
      <alignment horizontal="center" vertical="center" wrapText="1"/>
    </xf>
    <xf numFmtId="0" fontId="29" fillId="0" borderId="0" xfId="37" applyFont="1"/>
    <xf numFmtId="0" fontId="41" fillId="0" borderId="10" xfId="0" applyFont="1" applyFill="1" applyBorder="1" applyAlignment="1">
      <alignment horizontal="left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167" fontId="42" fillId="27" borderId="10" xfId="0" applyNumberFormat="1" applyFont="1" applyFill="1" applyBorder="1" applyAlignment="1">
      <alignment horizontal="center" vertical="center" wrapText="1"/>
    </xf>
    <xf numFmtId="167" fontId="29" fillId="0" borderId="11" xfId="0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9" fillId="0" borderId="0" xfId="278" applyFont="1" applyFill="1" applyAlignment="1">
      <alignment horizontal="left" vertical="center" wrapText="1"/>
    </xf>
    <xf numFmtId="0" fontId="9" fillId="24" borderId="10" xfId="37" applyFont="1" applyFill="1" applyBorder="1" applyAlignment="1">
      <alignment horizontal="center" vertical="center" wrapText="1"/>
    </xf>
    <xf numFmtId="49" fontId="41" fillId="0" borderId="10" xfId="54" applyNumberFormat="1" applyFont="1" applyFill="1" applyBorder="1" applyAlignment="1">
      <alignment horizontal="center" vertical="center"/>
    </xf>
    <xf numFmtId="167" fontId="41" fillId="0" borderId="10" xfId="54" applyNumberFormat="1" applyFont="1" applyBorder="1" applyAlignment="1">
      <alignment horizontal="center" vertical="center"/>
    </xf>
    <xf numFmtId="167" fontId="29" fillId="0" borderId="0" xfId="0" applyNumberFormat="1" applyFont="1" applyFill="1" applyBorder="1" applyAlignment="1">
      <alignment horizontal="center" vertical="center" wrapText="1"/>
    </xf>
    <xf numFmtId="167" fontId="9" fillId="24" borderId="0" xfId="0" applyNumberFormat="1" applyFont="1" applyFill="1" applyBorder="1" applyAlignment="1">
      <alignment horizontal="center" vertical="center" wrapText="1"/>
    </xf>
    <xf numFmtId="167" fontId="29" fillId="0" borderId="0" xfId="0" applyNumberFormat="1" applyFont="1" applyFill="1" applyBorder="1" applyAlignment="1">
      <alignment horizontal="center" vertical="center"/>
    </xf>
    <xf numFmtId="169" fontId="29" fillId="0" borderId="0" xfId="37" applyNumberFormat="1" applyFont="1" applyFill="1" applyBorder="1" applyAlignment="1">
      <alignment horizontal="center" vertical="center" wrapText="1"/>
    </xf>
    <xf numFmtId="168" fontId="29" fillId="0" borderId="0" xfId="37" applyNumberFormat="1" applyFont="1" applyFill="1" applyBorder="1" applyAlignment="1">
      <alignment horizontal="center" vertical="center" wrapText="1"/>
    </xf>
    <xf numFmtId="9" fontId="29" fillId="0" borderId="0" xfId="37" applyNumberFormat="1" applyFont="1" applyFill="1" applyBorder="1" applyAlignment="1">
      <alignment horizontal="center" vertical="center"/>
    </xf>
    <xf numFmtId="167" fontId="46" fillId="24" borderId="0" xfId="0" applyNumberFormat="1" applyFont="1" applyFill="1" applyBorder="1" applyAlignment="1">
      <alignment horizontal="center" vertical="center" wrapText="1"/>
    </xf>
    <xf numFmtId="0" fontId="29" fillId="0" borderId="10" xfId="54" applyNumberFormat="1" applyFont="1" applyFill="1" applyBorder="1" applyAlignment="1">
      <alignment vertical="center" wrapText="1"/>
    </xf>
    <xf numFmtId="0" fontId="29" fillId="0" borderId="10" xfId="54" applyNumberFormat="1" applyFont="1" applyBorder="1" applyAlignment="1">
      <alignment horizontal="center" vertical="center"/>
    </xf>
    <xf numFmtId="167" fontId="29" fillId="0" borderId="10" xfId="54" applyNumberFormat="1" applyFont="1" applyBorder="1" applyAlignment="1">
      <alignment horizontal="center" vertical="center"/>
    </xf>
    <xf numFmtId="167" fontId="41" fillId="0" borderId="10" xfId="621" applyNumberFormat="1" applyFont="1" applyFill="1" applyBorder="1" applyAlignment="1">
      <alignment horizontal="center" vertical="center" wrapText="1"/>
    </xf>
    <xf numFmtId="49" fontId="41" fillId="0" borderId="10" xfId="0" applyNumberFormat="1" applyFont="1" applyFill="1" applyBorder="1" applyAlignment="1">
      <alignment horizontal="center" vertical="center" wrapText="1"/>
    </xf>
    <xf numFmtId="167" fontId="41" fillId="0" borderId="10" xfId="0" applyNumberFormat="1" applyFont="1" applyFill="1" applyBorder="1" applyAlignment="1">
      <alignment horizontal="center" vertical="center" wrapText="1"/>
    </xf>
    <xf numFmtId="49" fontId="41" fillId="35" borderId="10" xfId="54" applyNumberFormat="1" applyFont="1" applyFill="1" applyBorder="1" applyAlignment="1">
      <alignment horizontal="center" vertical="center"/>
    </xf>
    <xf numFmtId="0" fontId="41" fillId="35" borderId="10" xfId="54" applyNumberFormat="1" applyFont="1" applyFill="1" applyBorder="1" applyAlignment="1">
      <alignment vertical="center" wrapText="1"/>
    </xf>
    <xf numFmtId="49" fontId="41" fillId="0" borderId="10" xfId="54" applyNumberFormat="1" applyFont="1" applyFill="1" applyBorder="1" applyAlignment="1">
      <alignment horizontal="left" vertical="center" wrapText="1"/>
    </xf>
    <xf numFmtId="0" fontId="41" fillId="0" borderId="10" xfId="54" applyNumberFormat="1" applyFont="1" applyFill="1" applyBorder="1" applyAlignment="1">
      <alignment horizontal="left" vertical="center" wrapText="1"/>
    </xf>
    <xf numFmtId="49" fontId="29" fillId="24" borderId="10" xfId="0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>
      <alignment horizontal="left" vertical="center" wrapText="1"/>
    </xf>
    <xf numFmtId="0" fontId="29" fillId="24" borderId="10" xfId="0" applyNumberFormat="1" applyFont="1" applyFill="1" applyBorder="1" applyAlignment="1">
      <alignment horizontal="center" vertical="center" wrapText="1"/>
    </xf>
    <xf numFmtId="167" fontId="29" fillId="24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0" borderId="10" xfId="0" applyFont="1" applyFill="1" applyBorder="1" applyAlignment="1">
      <alignment horizontal="center" vertical="center"/>
    </xf>
    <xf numFmtId="0" fontId="29" fillId="24" borderId="10" xfId="0" applyFont="1" applyFill="1" applyBorder="1" applyAlignment="1">
      <alignment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29" fillId="24" borderId="10" xfId="54" applyFont="1" applyFill="1" applyBorder="1" applyAlignment="1">
      <alignment horizontal="center" vertical="center"/>
    </xf>
    <xf numFmtId="167" fontId="41" fillId="0" borderId="11" xfId="0" applyNumberFormat="1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left" vertical="center" wrapText="1"/>
    </xf>
    <xf numFmtId="169" fontId="29" fillId="0" borderId="10" xfId="621" applyNumberFormat="1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29" fillId="27" borderId="10" xfId="54" applyNumberFormat="1" applyFont="1" applyFill="1" applyBorder="1" applyAlignment="1">
      <alignment horizontal="center" vertical="center"/>
    </xf>
    <xf numFmtId="167" fontId="29" fillId="0" borderId="13" xfId="0" applyNumberFormat="1" applyFont="1" applyFill="1" applyBorder="1" applyAlignment="1">
      <alignment horizontal="center" vertical="center" wrapText="1"/>
    </xf>
    <xf numFmtId="171" fontId="29" fillId="0" borderId="10" xfId="37" applyNumberFormat="1" applyFont="1" applyFill="1" applyBorder="1" applyAlignment="1">
      <alignment horizontal="center" vertical="center"/>
    </xf>
    <xf numFmtId="171" fontId="41" fillId="25" borderId="10" xfId="0" applyNumberFormat="1" applyFont="1" applyFill="1" applyBorder="1" applyAlignment="1">
      <alignment horizontal="center" vertical="center" wrapText="1"/>
    </xf>
    <xf numFmtId="171" fontId="41" fillId="26" borderId="10" xfId="0" applyNumberFormat="1" applyFont="1" applyFill="1" applyBorder="1" applyAlignment="1">
      <alignment horizontal="center" vertical="center" wrapText="1"/>
    </xf>
    <xf numFmtId="171" fontId="41" fillId="27" borderId="10" xfId="0" applyNumberFormat="1" applyFont="1" applyFill="1" applyBorder="1" applyAlignment="1">
      <alignment horizontal="center" vertical="center" wrapText="1"/>
    </xf>
    <xf numFmtId="171" fontId="41" fillId="0" borderId="10" xfId="0" applyNumberFormat="1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29" fillId="0" borderId="10" xfId="37" applyFont="1" applyFill="1" applyBorder="1" applyAlignment="1">
      <alignment horizontal="center" vertical="center" wrapText="1"/>
    </xf>
    <xf numFmtId="0" fontId="29" fillId="0" borderId="0" xfId="278" applyFont="1" applyFill="1" applyAlignment="1">
      <alignment horizontal="left" vertical="center" wrapText="1"/>
    </xf>
    <xf numFmtId="0" fontId="29" fillId="24" borderId="10" xfId="54" applyNumberFormat="1" applyFont="1" applyFill="1" applyBorder="1" applyAlignment="1">
      <alignment horizontal="center" vertical="center"/>
    </xf>
    <xf numFmtId="171" fontId="41" fillId="31" borderId="10" xfId="37" applyNumberFormat="1" applyFont="1" applyFill="1" applyBorder="1" applyAlignment="1">
      <alignment horizontal="center" vertical="center"/>
    </xf>
    <xf numFmtId="171" fontId="41" fillId="33" borderId="10" xfId="37" applyNumberFormat="1" applyFont="1" applyFill="1" applyBorder="1" applyAlignment="1">
      <alignment horizontal="center" vertical="center"/>
    </xf>
    <xf numFmtId="171" fontId="29" fillId="35" borderId="10" xfId="37" applyNumberFormat="1" applyFont="1" applyFill="1" applyBorder="1" applyAlignment="1">
      <alignment horizontal="center" vertical="center"/>
    </xf>
    <xf numFmtId="167" fontId="41" fillId="38" borderId="10" xfId="0" applyNumberFormat="1" applyFont="1" applyFill="1" applyBorder="1" applyAlignment="1">
      <alignment horizontal="center" vertical="center" wrapText="1"/>
    </xf>
    <xf numFmtId="171" fontId="29" fillId="0" borderId="10" xfId="37" applyNumberFormat="1" applyFont="1" applyFill="1" applyBorder="1" applyAlignment="1">
      <alignment horizontal="center" vertical="center" wrapText="1"/>
    </xf>
    <xf numFmtId="168" fontId="29" fillId="24" borderId="10" xfId="37" applyNumberFormat="1" applyFont="1" applyFill="1" applyBorder="1" applyAlignment="1">
      <alignment horizontal="center" vertical="center" wrapText="1"/>
    </xf>
    <xf numFmtId="171" fontId="29" fillId="0" borderId="13" xfId="37" applyNumberFormat="1" applyFont="1" applyFill="1" applyBorder="1" applyAlignment="1">
      <alignment horizontal="center" vertical="center" wrapText="1"/>
    </xf>
    <xf numFmtId="167" fontId="29" fillId="27" borderId="10" xfId="54" applyNumberFormat="1" applyFont="1" applyFill="1" applyBorder="1" applyAlignment="1">
      <alignment horizontal="center" vertical="center"/>
    </xf>
    <xf numFmtId="171" fontId="29" fillId="27" borderId="10" xfId="54" applyNumberFormat="1" applyFont="1" applyFill="1" applyBorder="1" applyAlignment="1">
      <alignment horizontal="center" vertical="center"/>
    </xf>
    <xf numFmtId="49" fontId="29" fillId="0" borderId="10" xfId="54" applyNumberFormat="1" applyFont="1" applyFill="1" applyBorder="1" applyAlignment="1">
      <alignment horizontal="left" vertical="center"/>
    </xf>
    <xf numFmtId="167" fontId="41" fillId="24" borderId="10" xfId="0" applyNumberFormat="1" applyFont="1" applyFill="1" applyBorder="1" applyAlignment="1">
      <alignment horizontal="center" vertical="center"/>
    </xf>
    <xf numFmtId="171" fontId="29" fillId="36" borderId="10" xfId="37" applyNumberFormat="1" applyFont="1" applyFill="1" applyBorder="1" applyAlignment="1">
      <alignment horizontal="center" vertical="center"/>
    </xf>
    <xf numFmtId="167" fontId="29" fillId="24" borderId="10" xfId="0" applyNumberFormat="1" applyFont="1" applyFill="1" applyBorder="1" applyAlignment="1">
      <alignment horizontal="center" vertical="center"/>
    </xf>
    <xf numFmtId="167" fontId="41" fillId="24" borderId="10" xfId="0" applyNumberFormat="1" applyFont="1" applyFill="1" applyBorder="1" applyAlignment="1">
      <alignment horizontal="center" vertical="center" wrapText="1"/>
    </xf>
    <xf numFmtId="167" fontId="41" fillId="0" borderId="10" xfId="621" applyNumberFormat="1" applyFont="1" applyFill="1" applyBorder="1" applyAlignment="1" applyProtection="1">
      <alignment horizontal="left" vertical="center" wrapText="1"/>
      <protection locked="0"/>
    </xf>
    <xf numFmtId="167" fontId="41" fillId="24" borderId="10" xfId="621" applyNumberFormat="1" applyFont="1" applyFill="1" applyBorder="1" applyAlignment="1">
      <alignment horizontal="center" vertical="center" wrapText="1"/>
    </xf>
    <xf numFmtId="167" fontId="41" fillId="0" borderId="10" xfId="0" applyNumberFormat="1" applyFont="1" applyFill="1" applyBorder="1" applyAlignment="1">
      <alignment horizontal="center" vertical="center"/>
    </xf>
    <xf numFmtId="171" fontId="41" fillId="26" borderId="10" xfId="37" applyNumberFormat="1" applyFont="1" applyFill="1" applyBorder="1" applyAlignment="1">
      <alignment horizontal="center" vertical="center"/>
    </xf>
    <xf numFmtId="167" fontId="29" fillId="37" borderId="10" xfId="0" applyNumberFormat="1" applyFont="1" applyFill="1" applyBorder="1" applyAlignment="1" applyProtection="1">
      <alignment horizontal="center" vertical="center" wrapText="1"/>
      <protection locked="0"/>
    </xf>
    <xf numFmtId="17" fontId="29" fillId="24" borderId="10" xfId="0" applyNumberFormat="1" applyFont="1" applyFill="1" applyBorder="1" applyAlignment="1">
      <alignment horizontal="center" vertical="center" wrapText="1"/>
    </xf>
    <xf numFmtId="167" fontId="0" fillId="0" borderId="10" xfId="0" applyNumberFormat="1" applyFont="1" applyFill="1" applyBorder="1" applyAlignment="1">
      <alignment horizontal="center" vertical="center" wrapText="1"/>
    </xf>
    <xf numFmtId="167" fontId="41" fillId="0" borderId="11" xfId="0" applyNumberFormat="1" applyFont="1" applyFill="1" applyBorder="1" applyAlignment="1">
      <alignment horizontal="center" vertical="center" wrapText="1"/>
    </xf>
    <xf numFmtId="167" fontId="41" fillId="0" borderId="12" xfId="0" applyNumberFormat="1" applyFont="1" applyFill="1" applyBorder="1" applyAlignment="1">
      <alignment horizontal="center" vertical="center" wrapText="1"/>
    </xf>
    <xf numFmtId="17" fontId="29" fillId="24" borderId="10" xfId="0" applyNumberFormat="1" applyFont="1" applyFill="1" applyBorder="1" applyAlignment="1">
      <alignment horizontal="center" vertical="center" wrapText="1"/>
    </xf>
    <xf numFmtId="168" fontId="29" fillId="0" borderId="10" xfId="37" applyNumberFormat="1" applyFont="1" applyFill="1" applyBorder="1" applyAlignment="1">
      <alignment horizontal="center" vertical="center" wrapText="1"/>
    </xf>
    <xf numFmtId="171" fontId="29" fillId="0" borderId="10" xfId="37" applyNumberFormat="1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 wrapText="1"/>
    </xf>
    <xf numFmtId="0" fontId="43" fillId="0" borderId="0" xfId="37" applyFont="1" applyFill="1" applyAlignment="1">
      <alignment horizontal="center" wrapText="1"/>
    </xf>
    <xf numFmtId="0" fontId="43" fillId="0" borderId="0" xfId="0" applyFont="1" applyFill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31" fillId="0" borderId="0" xfId="37" applyFont="1" applyFill="1" applyAlignment="1">
      <alignment horizontal="center" wrapText="1"/>
    </xf>
    <xf numFmtId="0" fontId="29" fillId="0" borderId="0" xfId="54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/>
    <xf numFmtId="0" fontId="9" fillId="24" borderId="10" xfId="0" applyFont="1" applyFill="1" applyBorder="1" applyAlignment="1">
      <alignment horizontal="center" vertical="center" textRotation="90" wrapText="1"/>
    </xf>
    <xf numFmtId="0" fontId="45" fillId="24" borderId="10" xfId="0" applyFont="1" applyFill="1" applyBorder="1" applyAlignment="1">
      <alignment horizontal="center" vertical="center" textRotation="90" wrapText="1"/>
    </xf>
    <xf numFmtId="0" fontId="45" fillId="24" borderId="10" xfId="0" applyFont="1" applyFill="1" applyBorder="1"/>
    <xf numFmtId="0" fontId="41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29" fillId="0" borderId="10" xfId="37" applyFont="1" applyFill="1" applyBorder="1" applyAlignment="1">
      <alignment horizontal="center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0" fontId="9" fillId="0" borderId="0" xfId="278" applyFont="1" applyFill="1" applyAlignment="1">
      <alignment horizontal="center" vertical="center" wrapText="1"/>
    </xf>
    <xf numFmtId="0" fontId="31" fillId="0" borderId="0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0" applyFont="1" applyBorder="1"/>
    <xf numFmtId="0" fontId="45" fillId="0" borderId="10" xfId="37" applyFont="1" applyFill="1" applyBorder="1" applyAlignment="1">
      <alignment horizontal="center" vertical="center" textRotation="90" wrapText="1"/>
    </xf>
    <xf numFmtId="0" fontId="9" fillId="0" borderId="10" xfId="37" applyFont="1" applyFill="1" applyBorder="1" applyAlignment="1">
      <alignment horizontal="center" vertical="center" textRotation="90" wrapText="1"/>
    </xf>
    <xf numFmtId="0" fontId="32" fillId="0" borderId="0" xfId="54" applyFont="1" applyAlignment="1">
      <alignment horizontal="center" vertical="center"/>
    </xf>
    <xf numFmtId="0" fontId="38" fillId="0" borderId="0" xfId="54" applyFont="1" applyAlignment="1">
      <alignment horizontal="center" vertical="center"/>
    </xf>
    <xf numFmtId="0" fontId="45" fillId="0" borderId="10" xfId="0" applyFont="1" applyFill="1" applyBorder="1" applyAlignment="1">
      <alignment horizontal="center" vertical="center" textRotation="90" wrapText="1"/>
    </xf>
    <xf numFmtId="0" fontId="29" fillId="24" borderId="10" xfId="37" applyFont="1" applyFill="1" applyBorder="1" applyAlignment="1">
      <alignment horizontal="center" vertical="center" wrapText="1"/>
    </xf>
    <xf numFmtId="0" fontId="29" fillId="24" borderId="10" xfId="0" applyFont="1" applyFill="1" applyBorder="1"/>
    <xf numFmtId="0" fontId="29" fillId="0" borderId="0" xfId="37" applyFont="1" applyFill="1" applyBorder="1" applyAlignment="1">
      <alignment vertical="center" wrapText="1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2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FCCCC"/>
      <color rgb="FFFEFFF7"/>
      <color rgb="FFF3FFF9"/>
      <color rgb="FFFAFFD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223"/>
  <sheetViews>
    <sheetView tabSelected="1" view="pageBreakPreview" zoomScale="62" zoomScaleSheetLayoutView="62" workbookViewId="0">
      <selection activeCell="AM24" sqref="AM24"/>
    </sheetView>
  </sheetViews>
  <sheetFormatPr defaultRowHeight="15.75" x14ac:dyDescent="0.25"/>
  <cols>
    <col min="1" max="1" width="14" style="1" customWidth="1"/>
    <col min="2" max="2" width="41.375" style="1" customWidth="1"/>
    <col min="3" max="3" width="27.75" style="1" customWidth="1"/>
    <col min="4" max="4" width="18" style="7" customWidth="1"/>
    <col min="5" max="5" width="18" style="61" customWidth="1"/>
    <col min="6" max="6" width="17.25" style="7" customWidth="1"/>
    <col min="7" max="7" width="20" style="7" customWidth="1"/>
    <col min="8" max="8" width="14.75" style="7" customWidth="1"/>
    <col min="9" max="9" width="11" style="7" customWidth="1"/>
    <col min="10" max="10" width="14.75" style="1" customWidth="1"/>
    <col min="11" max="11" width="14.75" style="7" customWidth="1"/>
    <col min="12" max="12" width="9.5" style="1" customWidth="1"/>
    <col min="13" max="13" width="14.75" style="1" customWidth="1"/>
    <col min="14" max="14" width="10" style="1" customWidth="1"/>
    <col min="15" max="16" width="14.75" style="1" customWidth="1"/>
    <col min="17" max="17" width="12.625" style="1" customWidth="1"/>
    <col min="18" max="18" width="18" style="1" customWidth="1"/>
    <col min="19" max="19" width="9.25" style="1" customWidth="1"/>
    <col min="20" max="20" width="7.375" style="1" customWidth="1"/>
    <col min="21" max="21" width="8.875" style="1" customWidth="1"/>
    <col min="22" max="22" width="6.25" style="1" customWidth="1"/>
    <col min="23" max="23" width="9.25" style="1" customWidth="1"/>
    <col min="24" max="24" width="6.125" style="1" customWidth="1"/>
    <col min="25" max="25" width="9.25" style="1" customWidth="1"/>
    <col min="26" max="26" width="7.375" style="1" customWidth="1"/>
    <col min="27" max="27" width="9.625" style="1" customWidth="1"/>
    <col min="28" max="28" width="7.375" style="1" customWidth="1"/>
    <col min="29" max="29" width="36.25" style="1" customWidth="1"/>
    <col min="30" max="64" width="9" style="1"/>
    <col min="65" max="65" width="17.375" style="1" customWidth="1"/>
    <col min="66" max="16384" width="9" style="1"/>
  </cols>
  <sheetData>
    <row r="1" spans="1:30" ht="18.75" x14ac:dyDescent="0.25">
      <c r="AC1" s="5" t="s">
        <v>11</v>
      </c>
    </row>
    <row r="2" spans="1:30" ht="18.75" x14ac:dyDescent="0.3">
      <c r="AC2" s="6" t="s">
        <v>0</v>
      </c>
    </row>
    <row r="3" spans="1:30" ht="18.75" x14ac:dyDescent="0.3">
      <c r="AC3" s="6" t="s">
        <v>19</v>
      </c>
    </row>
    <row r="4" spans="1:30" s="3" customFormat="1" ht="18.75" x14ac:dyDescent="0.3">
      <c r="A4" s="157" t="s">
        <v>17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</row>
    <row r="5" spans="1:30" s="3" customFormat="1" ht="18.75" x14ac:dyDescent="0.3">
      <c r="A5" s="141" t="s">
        <v>436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0"/>
    </row>
    <row r="6" spans="1:30" s="3" customFormat="1" ht="18.75" x14ac:dyDescent="0.3">
      <c r="A6" s="11"/>
      <c r="B6" s="11"/>
      <c r="C6" s="11"/>
      <c r="D6" s="12"/>
      <c r="E6" s="110"/>
      <c r="F6" s="12"/>
      <c r="G6" s="12"/>
      <c r="H6" s="12"/>
      <c r="I6" s="12"/>
      <c r="J6" s="11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0" s="3" customFormat="1" ht="18.75" x14ac:dyDescent="0.3">
      <c r="A7" s="144" t="s">
        <v>24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</row>
    <row r="8" spans="1:30" x14ac:dyDescent="0.25">
      <c r="A8" s="145" t="s">
        <v>15</v>
      </c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</row>
    <row r="9" spans="1:30" x14ac:dyDescent="0.25">
      <c r="A9" s="9"/>
      <c r="B9" s="9"/>
      <c r="C9" s="9"/>
      <c r="D9" s="8"/>
      <c r="E9" s="69"/>
      <c r="F9" s="8"/>
      <c r="G9" s="8"/>
      <c r="H9" s="8"/>
      <c r="I9" s="8"/>
      <c r="J9" s="9"/>
      <c r="K9" s="8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30" ht="18.75" x14ac:dyDescent="0.3">
      <c r="A10" s="142" t="s">
        <v>437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</row>
    <row r="12" spans="1:30" ht="18.75" x14ac:dyDescent="0.25">
      <c r="A12" s="162" t="s">
        <v>438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</row>
    <row r="13" spans="1:30" x14ac:dyDescent="0.25">
      <c r="A13" s="145" t="s">
        <v>20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</row>
    <row r="15" spans="1:30" ht="78" customHeight="1" x14ac:dyDescent="0.25">
      <c r="A15" s="158" t="s">
        <v>13</v>
      </c>
      <c r="B15" s="143" t="s">
        <v>9</v>
      </c>
      <c r="C15" s="143" t="s">
        <v>1</v>
      </c>
      <c r="D15" s="143" t="s">
        <v>21</v>
      </c>
      <c r="E15" s="153" t="s">
        <v>22</v>
      </c>
      <c r="F15" s="143" t="s">
        <v>468</v>
      </c>
      <c r="G15" s="143" t="s">
        <v>469</v>
      </c>
      <c r="H15" s="151" t="s">
        <v>470</v>
      </c>
      <c r="I15" s="151"/>
      <c r="J15" s="151"/>
      <c r="K15" s="151"/>
      <c r="L15" s="151"/>
      <c r="M15" s="151"/>
      <c r="N15" s="151"/>
      <c r="O15" s="151"/>
      <c r="P15" s="151"/>
      <c r="Q15" s="151"/>
      <c r="R15" s="143" t="s">
        <v>471</v>
      </c>
      <c r="S15" s="165" t="s">
        <v>475</v>
      </c>
      <c r="T15" s="166"/>
      <c r="U15" s="166"/>
      <c r="V15" s="166"/>
      <c r="W15" s="166"/>
      <c r="X15" s="166"/>
      <c r="Y15" s="166"/>
      <c r="Z15" s="166"/>
      <c r="AA15" s="166"/>
      <c r="AB15" s="166"/>
      <c r="AC15" s="143" t="s">
        <v>2</v>
      </c>
    </row>
    <row r="16" spans="1:30" ht="39" customHeight="1" x14ac:dyDescent="0.25">
      <c r="A16" s="158"/>
      <c r="B16" s="143"/>
      <c r="C16" s="143"/>
      <c r="D16" s="143"/>
      <c r="E16" s="153"/>
      <c r="F16" s="143"/>
      <c r="G16" s="159"/>
      <c r="H16" s="143" t="s">
        <v>4</v>
      </c>
      <c r="I16" s="143"/>
      <c r="J16" s="143"/>
      <c r="K16" s="143"/>
      <c r="L16" s="143"/>
      <c r="M16" s="143" t="s">
        <v>5</v>
      </c>
      <c r="N16" s="143"/>
      <c r="O16" s="143"/>
      <c r="P16" s="143"/>
      <c r="Q16" s="143"/>
      <c r="R16" s="143"/>
      <c r="S16" s="146" t="s">
        <v>10</v>
      </c>
      <c r="T16" s="147"/>
      <c r="U16" s="148" t="s">
        <v>6</v>
      </c>
      <c r="V16" s="148"/>
      <c r="W16" s="148" t="s">
        <v>12</v>
      </c>
      <c r="X16" s="147"/>
      <c r="Y16" s="149" t="s">
        <v>14</v>
      </c>
      <c r="Z16" s="150"/>
      <c r="AA16" s="148" t="s">
        <v>7</v>
      </c>
      <c r="AB16" s="147"/>
      <c r="AC16" s="143"/>
    </row>
    <row r="17" spans="1:37" ht="112.5" customHeight="1" x14ac:dyDescent="0.25">
      <c r="A17" s="158"/>
      <c r="B17" s="143"/>
      <c r="C17" s="143"/>
      <c r="D17" s="143"/>
      <c r="E17" s="153"/>
      <c r="F17" s="143"/>
      <c r="G17" s="159"/>
      <c r="H17" s="152" t="s">
        <v>10</v>
      </c>
      <c r="I17" s="152" t="s">
        <v>6</v>
      </c>
      <c r="J17" s="148" t="s">
        <v>12</v>
      </c>
      <c r="K17" s="164" t="s">
        <v>14</v>
      </c>
      <c r="L17" s="152" t="s">
        <v>7</v>
      </c>
      <c r="M17" s="161" t="s">
        <v>8</v>
      </c>
      <c r="N17" s="161" t="s">
        <v>6</v>
      </c>
      <c r="O17" s="148" t="s">
        <v>12</v>
      </c>
      <c r="P17" s="160" t="s">
        <v>14</v>
      </c>
      <c r="Q17" s="161" t="s">
        <v>7</v>
      </c>
      <c r="R17" s="143"/>
      <c r="S17" s="147"/>
      <c r="T17" s="147"/>
      <c r="U17" s="148"/>
      <c r="V17" s="148"/>
      <c r="W17" s="147"/>
      <c r="X17" s="147"/>
      <c r="Y17" s="150"/>
      <c r="Z17" s="150"/>
      <c r="AA17" s="147"/>
      <c r="AB17" s="147"/>
      <c r="AC17" s="143"/>
    </row>
    <row r="18" spans="1:37" ht="64.5" customHeight="1" x14ac:dyDescent="0.25">
      <c r="A18" s="158"/>
      <c r="B18" s="143"/>
      <c r="C18" s="143"/>
      <c r="D18" s="143"/>
      <c r="E18" s="153"/>
      <c r="F18" s="143"/>
      <c r="G18" s="159"/>
      <c r="H18" s="152"/>
      <c r="I18" s="152"/>
      <c r="J18" s="148"/>
      <c r="K18" s="164"/>
      <c r="L18" s="152"/>
      <c r="M18" s="161"/>
      <c r="N18" s="161"/>
      <c r="O18" s="148"/>
      <c r="P18" s="160"/>
      <c r="Q18" s="161"/>
      <c r="R18" s="143"/>
      <c r="S18" s="71" t="s">
        <v>23</v>
      </c>
      <c r="T18" s="71" t="s">
        <v>3</v>
      </c>
      <c r="U18" s="71" t="s">
        <v>23</v>
      </c>
      <c r="V18" s="71" t="s">
        <v>3</v>
      </c>
      <c r="W18" s="71" t="s">
        <v>23</v>
      </c>
      <c r="X18" s="71" t="s">
        <v>3</v>
      </c>
      <c r="Y18" s="71" t="s">
        <v>23</v>
      </c>
      <c r="Z18" s="71" t="s">
        <v>3</v>
      </c>
      <c r="AA18" s="71" t="s">
        <v>23</v>
      </c>
      <c r="AB18" s="71" t="s">
        <v>3</v>
      </c>
      <c r="AC18" s="143"/>
    </row>
    <row r="19" spans="1:37" ht="23.25" customHeight="1" x14ac:dyDescent="0.25">
      <c r="A19" s="68">
        <v>1</v>
      </c>
      <c r="B19" s="68">
        <f>A19+1</f>
        <v>2</v>
      </c>
      <c r="C19" s="68">
        <f>B19+1</f>
        <v>3</v>
      </c>
      <c r="D19" s="68">
        <f>C19+1</f>
        <v>4</v>
      </c>
      <c r="E19" s="111">
        <v>5</v>
      </c>
      <c r="F19" s="68">
        <f t="shared" ref="F19:AC19" si="0">E19+1</f>
        <v>6</v>
      </c>
      <c r="G19" s="68">
        <f t="shared" si="0"/>
        <v>7</v>
      </c>
      <c r="H19" s="68">
        <f t="shared" si="0"/>
        <v>8</v>
      </c>
      <c r="I19" s="68">
        <f t="shared" si="0"/>
        <v>9</v>
      </c>
      <c r="J19" s="68">
        <f t="shared" si="0"/>
        <v>10</v>
      </c>
      <c r="K19" s="68">
        <f t="shared" si="0"/>
        <v>11</v>
      </c>
      <c r="L19" s="68">
        <f t="shared" si="0"/>
        <v>12</v>
      </c>
      <c r="M19" s="68">
        <f t="shared" si="0"/>
        <v>13</v>
      </c>
      <c r="N19" s="68">
        <f t="shared" si="0"/>
        <v>14</v>
      </c>
      <c r="O19" s="68">
        <f t="shared" si="0"/>
        <v>15</v>
      </c>
      <c r="P19" s="68">
        <f t="shared" si="0"/>
        <v>16</v>
      </c>
      <c r="Q19" s="68">
        <f t="shared" si="0"/>
        <v>17</v>
      </c>
      <c r="R19" s="68">
        <f t="shared" si="0"/>
        <v>18</v>
      </c>
      <c r="S19" s="68">
        <f t="shared" si="0"/>
        <v>19</v>
      </c>
      <c r="T19" s="68">
        <f t="shared" si="0"/>
        <v>20</v>
      </c>
      <c r="U19" s="68">
        <f t="shared" si="0"/>
        <v>21</v>
      </c>
      <c r="V19" s="68">
        <f t="shared" si="0"/>
        <v>22</v>
      </c>
      <c r="W19" s="68">
        <f t="shared" si="0"/>
        <v>23</v>
      </c>
      <c r="X19" s="68">
        <f t="shared" si="0"/>
        <v>24</v>
      </c>
      <c r="Y19" s="68">
        <f t="shared" si="0"/>
        <v>25</v>
      </c>
      <c r="Z19" s="68">
        <f t="shared" si="0"/>
        <v>26</v>
      </c>
      <c r="AA19" s="68">
        <f t="shared" si="0"/>
        <v>27</v>
      </c>
      <c r="AB19" s="68">
        <f t="shared" si="0"/>
        <v>28</v>
      </c>
      <c r="AC19" s="68">
        <f t="shared" si="0"/>
        <v>29</v>
      </c>
    </row>
    <row r="20" spans="1:37" s="61" customFormat="1" ht="31.5" x14ac:dyDescent="0.25">
      <c r="A20" s="17" t="s">
        <v>150</v>
      </c>
      <c r="B20" s="19" t="s">
        <v>16</v>
      </c>
      <c r="C20" s="18" t="s">
        <v>25</v>
      </c>
      <c r="D20" s="13">
        <f t="shared" ref="D20" si="1">IF(NOT(SUM(D23:D28)=0),SUM(D23:D28),"нд")</f>
        <v>119.99499999999999</v>
      </c>
      <c r="E20" s="13">
        <f t="shared" ref="E20" si="2">IF(NOT(SUM(E23:E28)=0),SUM(E23:E28),"нд")</f>
        <v>223.53499999999997</v>
      </c>
      <c r="F20" s="13">
        <f t="shared" ref="F20:G20" si="3">IF(NOT(SUM(F23:F28)=0),SUM(F23:F28),"нд")</f>
        <v>103.315</v>
      </c>
      <c r="G20" s="13">
        <f t="shared" si="3"/>
        <v>16.68</v>
      </c>
      <c r="H20" s="13">
        <f t="shared" ref="H20:Q20" si="4">IF(NOT(SUM(H23:H28)=0),SUM(H23:H28),"нд")</f>
        <v>16.68</v>
      </c>
      <c r="I20" s="13" t="str">
        <f t="shared" si="4"/>
        <v>нд</v>
      </c>
      <c r="J20" s="13" t="str">
        <f t="shared" si="4"/>
        <v>нд</v>
      </c>
      <c r="K20" s="13">
        <f t="shared" ref="K20" si="5">IF(NOT(SUM(K23:K28)=0),SUM(K23:K28),"нд")</f>
        <v>16.68</v>
      </c>
      <c r="L20" s="13" t="str">
        <f t="shared" si="4"/>
        <v>нд</v>
      </c>
      <c r="M20" s="13">
        <f t="shared" si="4"/>
        <v>15.378</v>
      </c>
      <c r="N20" s="13" t="str">
        <f t="shared" si="4"/>
        <v>нд</v>
      </c>
      <c r="O20" s="13" t="str">
        <f t="shared" si="4"/>
        <v>нд</v>
      </c>
      <c r="P20" s="13">
        <f t="shared" ref="P20" si="6">IF(NOT(SUM(P23:P28)=0),SUM(P23:P28),"нд")</f>
        <v>15.378</v>
      </c>
      <c r="Q20" s="13" t="str">
        <f t="shared" si="4"/>
        <v>нд</v>
      </c>
      <c r="R20" s="13" t="str">
        <f t="shared" ref="R20" si="7">IF(NOT(SUM(R23:R28)=0),SUM(R23:R28),"нд")</f>
        <v>нд</v>
      </c>
      <c r="S20" s="13">
        <f>IF(NOT(SUM(S23:S28)=0),SUM(S23:S28),"нд")</f>
        <v>-1.302</v>
      </c>
      <c r="T20" s="106">
        <f>IF(NOT(IFERROR(ROUND((M20-H20)/H20*100,2),"нд")=0),IFERROR(ROUND((M20-H20)/H20*100,2),"нд"),"нд")</f>
        <v>-7.81</v>
      </c>
      <c r="U20" s="13" t="str">
        <f>IF(NOT(SUM(U23:U28)=0),SUM(U23:U28),"нд")</f>
        <v>нд</v>
      </c>
      <c r="V20" s="106" t="str">
        <f>IF(NOT(IFERROR(ROUND((N20-I20)/I20*100,2),"нд")=0),IFERROR(ROUND((N20-I20)/I20*100,2),"нд"),"нд")</f>
        <v>нд</v>
      </c>
      <c r="W20" s="13" t="str">
        <f>IF(NOT(SUM(W23:W28)=0),SUM(W23:W28),"нд")</f>
        <v>нд</v>
      </c>
      <c r="X20" s="106" t="str">
        <f>IF(NOT(IFERROR(ROUND((O20-J20)/J20*100,2),"нд")=0),IFERROR(ROUND((O20-J20)/J20*100,2),"нд"),"нд")</f>
        <v>нд</v>
      </c>
      <c r="Y20" s="13">
        <f>IF(NOT(SUM(Y23:Y28)=0),SUM(Y23:Y28),"нд")</f>
        <v>-1.302</v>
      </c>
      <c r="Z20" s="106">
        <f>IF(NOT(IFERROR(ROUND((P20-K20)/K20*100,2),"нд")=0),IFERROR(ROUND((P20-K20)/K20*100,2),"нд"),"нд")</f>
        <v>-7.81</v>
      </c>
      <c r="AA20" s="13" t="str">
        <f>IF(NOT(SUM(AA23:AA28)=0),SUM(AA23:AA28),"нд")</f>
        <v>нд</v>
      </c>
      <c r="AB20" s="106" t="str">
        <f>IF(NOT(IFERROR(ROUND((Q20-L20)/L20*100,2),"нд")=0),IFERROR(ROUND((Q20-L20)/L20*100,2),"нд"),"нд")</f>
        <v>нд</v>
      </c>
      <c r="AC20" s="18" t="s">
        <v>384</v>
      </c>
    </row>
    <row r="21" spans="1:37" s="61" customFormat="1" x14ac:dyDescent="0.25">
      <c r="A21" s="20"/>
      <c r="B21" s="21" t="s">
        <v>31</v>
      </c>
      <c r="C21" s="14" t="s">
        <v>25</v>
      </c>
      <c r="D21" s="15">
        <f t="shared" ref="D21:E21" si="8">IF(NOT(SUM(D33,D77,D164,D131,D187,D193,D210)=0),SUM(D33,D77,D164,D131,D187,D193,D210),"нд")</f>
        <v>63.550999999999995</v>
      </c>
      <c r="E21" s="15">
        <f t="shared" si="8"/>
        <v>108.871</v>
      </c>
      <c r="F21" s="15">
        <f t="shared" ref="F21:S21" si="9">IF(NOT(SUM(F33,F77,F164,F131,F187,F193,F210)=0),SUM(F33,F77,F164,F131,F187,F193,F210),"нд")</f>
        <v>50.402000000000001</v>
      </c>
      <c r="G21" s="15">
        <f t="shared" si="9"/>
        <v>13.149000000000001</v>
      </c>
      <c r="H21" s="15">
        <f t="shared" si="9"/>
        <v>13.149000000000001</v>
      </c>
      <c r="I21" s="15" t="str">
        <f t="shared" si="9"/>
        <v>нд</v>
      </c>
      <c r="J21" s="15" t="str">
        <f t="shared" si="9"/>
        <v>нд</v>
      </c>
      <c r="K21" s="15">
        <f t="shared" si="9"/>
        <v>13.149000000000001</v>
      </c>
      <c r="L21" s="15" t="str">
        <f t="shared" si="9"/>
        <v>нд</v>
      </c>
      <c r="M21" s="15">
        <f t="shared" si="9"/>
        <v>13.164999999999999</v>
      </c>
      <c r="N21" s="15" t="str">
        <f t="shared" si="9"/>
        <v>нд</v>
      </c>
      <c r="O21" s="15" t="str">
        <f t="shared" si="9"/>
        <v>нд</v>
      </c>
      <c r="P21" s="15">
        <f t="shared" si="9"/>
        <v>13.164999999999999</v>
      </c>
      <c r="Q21" s="15" t="str">
        <f t="shared" si="9"/>
        <v>нд</v>
      </c>
      <c r="R21" s="15" t="str">
        <f t="shared" si="9"/>
        <v>нд</v>
      </c>
      <c r="S21" s="15">
        <f t="shared" si="9"/>
        <v>1.6000000000000014E-2</v>
      </c>
      <c r="T21" s="107">
        <f t="shared" ref="T21:T84" si="10">IF(NOT(IFERROR(ROUND((M21-H21)/H21*100,2),"нд")=0),IFERROR(ROUND((M21-H21)/H21*100,2),"нд"),"нд")</f>
        <v>0.12</v>
      </c>
      <c r="U21" s="15" t="str">
        <f t="shared" ref="U21" si="11">IF(NOT(SUM(U33,U77,U164,U131,U187,U193,U210)=0),SUM(U33,U77,U164,U131,U187,U193,U210),"нд")</f>
        <v>нд</v>
      </c>
      <c r="V21" s="107" t="str">
        <f t="shared" ref="V21:V84" si="12">IF(NOT(IFERROR(ROUND((N21-I21)/I21*100,2),"нд")=0),IFERROR(ROUND((N21-I21)/I21*100,2),"нд"),"нд")</f>
        <v>нд</v>
      </c>
      <c r="W21" s="15" t="str">
        <f t="shared" ref="W21" si="13">IF(NOT(SUM(W33,W77,W164,W131,W187,W193,W210)=0),SUM(W33,W77,W164,W131,W187,W193,W210),"нд")</f>
        <v>нд</v>
      </c>
      <c r="X21" s="107" t="str">
        <f t="shared" ref="X21:X84" si="14">IF(NOT(IFERROR(ROUND((O21-J21)/J21*100,2),"нд")=0),IFERROR(ROUND((O21-J21)/J21*100,2),"нд"),"нд")</f>
        <v>нд</v>
      </c>
      <c r="Y21" s="15">
        <f t="shared" ref="Y21" si="15">IF(NOT(SUM(Y33,Y77,Y164,Y131,Y187,Y193,Y210)=0),SUM(Y33,Y77,Y164,Y131,Y187,Y193,Y210),"нд")</f>
        <v>1.6000000000000014E-2</v>
      </c>
      <c r="Z21" s="107">
        <f t="shared" ref="Z21:Z84" si="16">IF(NOT(IFERROR(ROUND((P21-K21)/K21*100,2),"нд")=0),IFERROR(ROUND((P21-K21)/K21*100,2),"нд"),"нд")</f>
        <v>0.12</v>
      </c>
      <c r="AA21" s="15" t="str">
        <f t="shared" ref="AA21" si="17">IF(NOT(SUM(AA33,AA77,AA164,AA131,AA187,AA193,AA210)=0),SUM(AA33,AA77,AA164,AA131,AA187,AA193,AA210),"нд")</f>
        <v>нд</v>
      </c>
      <c r="AB21" s="107" t="str">
        <f t="shared" ref="AB21:AB84" si="18">IF(NOT(IFERROR(ROUND((Q21-L21)/L21*100,2),"нд")=0),IFERROR(ROUND((Q21-L21)/L21*100,2),"нд"),"нд")</f>
        <v>нд</v>
      </c>
      <c r="AC21" s="14" t="s">
        <v>384</v>
      </c>
    </row>
    <row r="22" spans="1:37" s="61" customFormat="1" x14ac:dyDescent="0.25">
      <c r="A22" s="28"/>
      <c r="B22" s="31" t="s">
        <v>67</v>
      </c>
      <c r="C22" s="30" t="s">
        <v>25</v>
      </c>
      <c r="D22" s="16">
        <f t="shared" ref="D22:E22" si="19">IF(NOT(SUM(D35,D39,D44,D70,D89,D174,D182,D204,D216)=0),SUM(D35,D39,D44,D70,D89,D174,D182,D204,D216),"нд")</f>
        <v>56.444000000000003</v>
      </c>
      <c r="E22" s="66">
        <f t="shared" si="19"/>
        <v>114.66399999999999</v>
      </c>
      <c r="F22" s="16">
        <f t="shared" ref="F22:G22" si="20">IF(NOT(SUM(F35,F39,F44,F70,F89,F174,F182,F204,F216)=0),SUM(F35,F39,F44,F70,F89,F174,F182,F204,F216),"нд")</f>
        <v>52.913000000000011</v>
      </c>
      <c r="G22" s="16">
        <f t="shared" si="20"/>
        <v>3.5310000000000001</v>
      </c>
      <c r="H22" s="16">
        <f>IF(NOT(SUM(H35,H39,H44,H70,H89,H174,H182,H204,H216)=0),SUM(H35,H39,H44,H70,H89,H174,H182,H204,H216),"нд")</f>
        <v>3.5310000000000001</v>
      </c>
      <c r="I22" s="16" t="str">
        <f t="shared" ref="I22:R22" si="21">IF(NOT(SUM(I35,I39,I44,I70,I89,I174,I182,I204,I216)=0),SUM(I35,I39,I44,I70,I89,I174,I182,I204,I216),"нд")</f>
        <v>нд</v>
      </c>
      <c r="J22" s="16" t="str">
        <f t="shared" si="21"/>
        <v>нд</v>
      </c>
      <c r="K22" s="16">
        <f t="shared" si="21"/>
        <v>3.5310000000000001</v>
      </c>
      <c r="L22" s="16" t="str">
        <f t="shared" si="21"/>
        <v>нд</v>
      </c>
      <c r="M22" s="16">
        <f t="shared" si="21"/>
        <v>2.2130000000000001</v>
      </c>
      <c r="N22" s="16" t="str">
        <f t="shared" si="21"/>
        <v>нд</v>
      </c>
      <c r="O22" s="16" t="str">
        <f t="shared" si="21"/>
        <v>нд</v>
      </c>
      <c r="P22" s="16">
        <f t="shared" si="21"/>
        <v>2.2130000000000001</v>
      </c>
      <c r="Q22" s="16" t="str">
        <f t="shared" si="21"/>
        <v>нд</v>
      </c>
      <c r="R22" s="16" t="str">
        <f t="shared" si="21"/>
        <v>нд</v>
      </c>
      <c r="S22" s="16">
        <f>IF(NOT(SUM(S35,S39,S44,S70,S89,S174,S182,S204,S216)=0),SUM(S35,S39,S44,S70,S89,S174,S182,S204,S216),"нд")</f>
        <v>-1.3180000000000001</v>
      </c>
      <c r="T22" s="108">
        <f t="shared" si="10"/>
        <v>-37.33</v>
      </c>
      <c r="U22" s="16" t="str">
        <f>IF(NOT(SUM(U35,U39,U44,U70,U89,U174,U182,U204,U216)=0),SUM(U35,U39,U44,U70,U89,U174,U182,U204,U216),"нд")</f>
        <v>нд</v>
      </c>
      <c r="V22" s="108" t="str">
        <f t="shared" si="12"/>
        <v>нд</v>
      </c>
      <c r="W22" s="16" t="str">
        <f>IF(NOT(SUM(W35,W39,W44,W70,W89,W174,W182,W204,W216)=0),SUM(W35,W39,W44,W70,W89,W174,W182,W204,W216),"нд")</f>
        <v>нд</v>
      </c>
      <c r="X22" s="108" t="str">
        <f t="shared" si="14"/>
        <v>нд</v>
      </c>
      <c r="Y22" s="16">
        <f>IF(NOT(SUM(Y35,Y39,Y44,Y70,Y89,Y174,Y182,Y204,Y216)=0),SUM(Y35,Y39,Y44,Y70,Y89,Y174,Y182,Y204,Y216),"нд")</f>
        <v>-1.3180000000000001</v>
      </c>
      <c r="Z22" s="108">
        <f t="shared" si="16"/>
        <v>-37.33</v>
      </c>
      <c r="AA22" s="16" t="str">
        <f>IF(NOT(SUM(AA35,AA39,AA44,AA70,AA89,AA174,AA182,AA204,AA216)=0),SUM(AA35,AA39,AA44,AA70,AA89,AA174,AA182,AA204,AA216),"нд")</f>
        <v>нд</v>
      </c>
      <c r="AB22" s="108" t="str">
        <f t="shared" si="18"/>
        <v>нд</v>
      </c>
      <c r="AC22" s="30" t="s">
        <v>384</v>
      </c>
      <c r="AK22" s="167"/>
    </row>
    <row r="23" spans="1:37" s="61" customFormat="1" ht="31.5" customHeight="1" x14ac:dyDescent="0.25">
      <c r="A23" s="17" t="s">
        <v>151</v>
      </c>
      <c r="B23" s="19" t="s">
        <v>152</v>
      </c>
      <c r="C23" s="18" t="s">
        <v>25</v>
      </c>
      <c r="D23" s="13">
        <f t="shared" ref="D23:E23" si="22">D30</f>
        <v>15.395000000000001</v>
      </c>
      <c r="E23" s="13">
        <f t="shared" si="22"/>
        <v>28.778000000000002</v>
      </c>
      <c r="F23" s="13">
        <f t="shared" ref="F23:S23" si="23">F30</f>
        <v>11.864000000000001</v>
      </c>
      <c r="G23" s="13">
        <f t="shared" si="23"/>
        <v>3.5310000000000001</v>
      </c>
      <c r="H23" s="13">
        <f t="shared" si="23"/>
        <v>3.5310000000000001</v>
      </c>
      <c r="I23" s="13" t="str">
        <f t="shared" si="23"/>
        <v>нд</v>
      </c>
      <c r="J23" s="13" t="str">
        <f t="shared" si="23"/>
        <v>нд</v>
      </c>
      <c r="K23" s="13">
        <f t="shared" si="23"/>
        <v>3.5310000000000001</v>
      </c>
      <c r="L23" s="13" t="str">
        <f t="shared" si="23"/>
        <v>нд</v>
      </c>
      <c r="M23" s="13">
        <f t="shared" si="23"/>
        <v>2.2130000000000001</v>
      </c>
      <c r="N23" s="13" t="str">
        <f t="shared" si="23"/>
        <v>нд</v>
      </c>
      <c r="O23" s="13" t="str">
        <f t="shared" si="23"/>
        <v>нд</v>
      </c>
      <c r="P23" s="13">
        <f t="shared" si="23"/>
        <v>2.2130000000000001</v>
      </c>
      <c r="Q23" s="13" t="str">
        <f t="shared" si="23"/>
        <v>нд</v>
      </c>
      <c r="R23" s="13" t="str">
        <f t="shared" si="23"/>
        <v>нд</v>
      </c>
      <c r="S23" s="13">
        <f t="shared" si="23"/>
        <v>-1.3180000000000001</v>
      </c>
      <c r="T23" s="106">
        <f t="shared" si="10"/>
        <v>-37.33</v>
      </c>
      <c r="U23" s="13" t="str">
        <f t="shared" ref="U23" si="24">U30</f>
        <v>нд</v>
      </c>
      <c r="V23" s="106" t="str">
        <f t="shared" si="12"/>
        <v>нд</v>
      </c>
      <c r="W23" s="13" t="str">
        <f t="shared" ref="W23" si="25">W30</f>
        <v>нд</v>
      </c>
      <c r="X23" s="106" t="str">
        <f t="shared" si="14"/>
        <v>нд</v>
      </c>
      <c r="Y23" s="13">
        <f t="shared" ref="Y23" si="26">Y30</f>
        <v>-1.3180000000000001</v>
      </c>
      <c r="Z23" s="106">
        <f t="shared" si="16"/>
        <v>-37.33</v>
      </c>
      <c r="AA23" s="13" t="str">
        <f t="shared" ref="AA23" si="27">AA30</f>
        <v>нд</v>
      </c>
      <c r="AB23" s="106" t="str">
        <f t="shared" si="18"/>
        <v>нд</v>
      </c>
      <c r="AC23" s="18" t="s">
        <v>384</v>
      </c>
      <c r="AK23" s="167"/>
    </row>
    <row r="24" spans="1:37" s="61" customFormat="1" ht="31.5" x14ac:dyDescent="0.25">
      <c r="A24" s="17" t="s">
        <v>153</v>
      </c>
      <c r="B24" s="19" t="s">
        <v>154</v>
      </c>
      <c r="C24" s="18" t="s">
        <v>25</v>
      </c>
      <c r="D24" s="13">
        <f t="shared" ref="D24:E24" si="28">D72</f>
        <v>76.328999999999994</v>
      </c>
      <c r="E24" s="13">
        <f t="shared" si="28"/>
        <v>154.05199999999999</v>
      </c>
      <c r="F24" s="13">
        <f t="shared" ref="F24:S24" si="29">F72</f>
        <v>63.179999999999993</v>
      </c>
      <c r="G24" s="13">
        <f t="shared" si="29"/>
        <v>13.149000000000001</v>
      </c>
      <c r="H24" s="13">
        <f t="shared" si="29"/>
        <v>13.149000000000001</v>
      </c>
      <c r="I24" s="13" t="str">
        <f t="shared" si="29"/>
        <v>нд</v>
      </c>
      <c r="J24" s="13" t="str">
        <f t="shared" si="29"/>
        <v>нд</v>
      </c>
      <c r="K24" s="13">
        <f t="shared" si="29"/>
        <v>13.149000000000001</v>
      </c>
      <c r="L24" s="13" t="str">
        <f t="shared" si="29"/>
        <v>нд</v>
      </c>
      <c r="M24" s="13">
        <f t="shared" si="29"/>
        <v>13.164999999999999</v>
      </c>
      <c r="N24" s="13" t="str">
        <f t="shared" si="29"/>
        <v>нд</v>
      </c>
      <c r="O24" s="13" t="str">
        <f t="shared" si="29"/>
        <v>нд</v>
      </c>
      <c r="P24" s="13">
        <f t="shared" si="29"/>
        <v>13.164999999999999</v>
      </c>
      <c r="Q24" s="13" t="str">
        <f t="shared" si="29"/>
        <v>нд</v>
      </c>
      <c r="R24" s="13" t="str">
        <f t="shared" si="29"/>
        <v>нд</v>
      </c>
      <c r="S24" s="13">
        <f t="shared" si="29"/>
        <v>1.6000000000000014E-2</v>
      </c>
      <c r="T24" s="106">
        <f t="shared" si="10"/>
        <v>0.12</v>
      </c>
      <c r="U24" s="13" t="str">
        <f t="shared" ref="U24" si="30">U72</f>
        <v>нд</v>
      </c>
      <c r="V24" s="106" t="str">
        <f t="shared" si="12"/>
        <v>нд</v>
      </c>
      <c r="W24" s="13" t="str">
        <f t="shared" ref="W24" si="31">W72</f>
        <v>нд</v>
      </c>
      <c r="X24" s="106" t="str">
        <f t="shared" si="14"/>
        <v>нд</v>
      </c>
      <c r="Y24" s="13">
        <f t="shared" ref="Y24" si="32">Y72</f>
        <v>1.6000000000000014E-2</v>
      </c>
      <c r="Z24" s="106">
        <f t="shared" si="16"/>
        <v>0.12</v>
      </c>
      <c r="AA24" s="13" t="str">
        <f t="shared" ref="AA24" si="33">AA72</f>
        <v>нд</v>
      </c>
      <c r="AB24" s="106" t="str">
        <f t="shared" si="18"/>
        <v>нд</v>
      </c>
      <c r="AC24" s="18" t="s">
        <v>384</v>
      </c>
      <c r="AK24" s="167"/>
    </row>
    <row r="25" spans="1:37" s="61" customFormat="1" ht="78.75" customHeight="1" x14ac:dyDescent="0.25">
      <c r="A25" s="17" t="s">
        <v>155</v>
      </c>
      <c r="B25" s="19" t="s">
        <v>156</v>
      </c>
      <c r="C25" s="18" t="s">
        <v>25</v>
      </c>
      <c r="D25" s="13" t="str">
        <f t="shared" ref="D25:E25" si="34">D176</f>
        <v>нд</v>
      </c>
      <c r="E25" s="13" t="str">
        <f t="shared" si="34"/>
        <v>нд</v>
      </c>
      <c r="F25" s="13" t="str">
        <f t="shared" ref="F25:S25" si="35">F176</f>
        <v>нд</v>
      </c>
      <c r="G25" s="13" t="str">
        <f t="shared" si="35"/>
        <v>нд</v>
      </c>
      <c r="H25" s="13" t="str">
        <f t="shared" si="35"/>
        <v>нд</v>
      </c>
      <c r="I25" s="13" t="str">
        <f t="shared" si="35"/>
        <v>нд</v>
      </c>
      <c r="J25" s="13" t="str">
        <f t="shared" si="35"/>
        <v>нд</v>
      </c>
      <c r="K25" s="13" t="str">
        <f t="shared" si="35"/>
        <v>нд</v>
      </c>
      <c r="L25" s="13" t="str">
        <f t="shared" si="35"/>
        <v>нд</v>
      </c>
      <c r="M25" s="13" t="str">
        <f t="shared" si="35"/>
        <v>нд</v>
      </c>
      <c r="N25" s="13" t="str">
        <f t="shared" si="35"/>
        <v>нд</v>
      </c>
      <c r="O25" s="13" t="str">
        <f t="shared" si="35"/>
        <v>нд</v>
      </c>
      <c r="P25" s="13" t="str">
        <f t="shared" si="35"/>
        <v>нд</v>
      </c>
      <c r="Q25" s="13" t="str">
        <f t="shared" si="35"/>
        <v>нд</v>
      </c>
      <c r="R25" s="13" t="str">
        <f t="shared" si="35"/>
        <v>нд</v>
      </c>
      <c r="S25" s="13" t="str">
        <f t="shared" si="35"/>
        <v>нд</v>
      </c>
      <c r="T25" s="106" t="str">
        <f t="shared" si="10"/>
        <v>нд</v>
      </c>
      <c r="U25" s="13" t="str">
        <f t="shared" ref="U25" si="36">U176</f>
        <v>нд</v>
      </c>
      <c r="V25" s="106" t="str">
        <f t="shared" si="12"/>
        <v>нд</v>
      </c>
      <c r="W25" s="13" t="str">
        <f t="shared" ref="W25" si="37">W176</f>
        <v>нд</v>
      </c>
      <c r="X25" s="106" t="str">
        <f t="shared" si="14"/>
        <v>нд</v>
      </c>
      <c r="Y25" s="13" t="str">
        <f t="shared" ref="Y25" si="38">Y176</f>
        <v>нд</v>
      </c>
      <c r="Z25" s="106" t="str">
        <f t="shared" si="16"/>
        <v>нд</v>
      </c>
      <c r="AA25" s="13" t="str">
        <f t="shared" ref="AA25" si="39">AA176</f>
        <v>нд</v>
      </c>
      <c r="AB25" s="106" t="str">
        <f t="shared" si="18"/>
        <v>нд</v>
      </c>
      <c r="AC25" s="18" t="s">
        <v>384</v>
      </c>
      <c r="AK25" s="167"/>
    </row>
    <row r="26" spans="1:37" s="61" customFormat="1" ht="31.5" x14ac:dyDescent="0.25">
      <c r="A26" s="17" t="s">
        <v>157</v>
      </c>
      <c r="B26" s="19" t="s">
        <v>158</v>
      </c>
      <c r="C26" s="18" t="s">
        <v>25</v>
      </c>
      <c r="D26" s="13">
        <f t="shared" ref="D26:E26" si="40">D181</f>
        <v>10.73</v>
      </c>
      <c r="E26" s="13">
        <f t="shared" si="40"/>
        <v>40.704999999999998</v>
      </c>
      <c r="F26" s="13">
        <f t="shared" ref="F26:S26" si="41">F181</f>
        <v>10.73</v>
      </c>
      <c r="G26" s="13" t="str">
        <f t="shared" si="41"/>
        <v>нд</v>
      </c>
      <c r="H26" s="13" t="str">
        <f t="shared" si="41"/>
        <v>нд</v>
      </c>
      <c r="I26" s="13" t="str">
        <f t="shared" si="41"/>
        <v>нд</v>
      </c>
      <c r="J26" s="13" t="str">
        <f t="shared" si="41"/>
        <v>нд</v>
      </c>
      <c r="K26" s="13" t="str">
        <f t="shared" si="41"/>
        <v>нд</v>
      </c>
      <c r="L26" s="13" t="str">
        <f t="shared" si="41"/>
        <v>нд</v>
      </c>
      <c r="M26" s="13" t="str">
        <f t="shared" si="41"/>
        <v>нд</v>
      </c>
      <c r="N26" s="13" t="str">
        <f t="shared" si="41"/>
        <v>нд</v>
      </c>
      <c r="O26" s="13" t="str">
        <f t="shared" si="41"/>
        <v>нд</v>
      </c>
      <c r="P26" s="13" t="str">
        <f t="shared" si="41"/>
        <v>нд</v>
      </c>
      <c r="Q26" s="13" t="str">
        <f t="shared" si="41"/>
        <v>нд</v>
      </c>
      <c r="R26" s="13" t="str">
        <f t="shared" si="41"/>
        <v>нд</v>
      </c>
      <c r="S26" s="13" t="str">
        <f t="shared" si="41"/>
        <v>нд</v>
      </c>
      <c r="T26" s="106" t="str">
        <f t="shared" si="10"/>
        <v>нд</v>
      </c>
      <c r="U26" s="13" t="str">
        <f t="shared" ref="U26" si="42">U181</f>
        <v>нд</v>
      </c>
      <c r="V26" s="106" t="str">
        <f t="shared" si="12"/>
        <v>нд</v>
      </c>
      <c r="W26" s="13" t="str">
        <f t="shared" ref="W26" si="43">W181</f>
        <v>нд</v>
      </c>
      <c r="X26" s="106" t="str">
        <f t="shared" si="14"/>
        <v>нд</v>
      </c>
      <c r="Y26" s="13" t="str">
        <f t="shared" ref="Y26" si="44">Y181</f>
        <v>нд</v>
      </c>
      <c r="Z26" s="106" t="str">
        <f t="shared" si="16"/>
        <v>нд</v>
      </c>
      <c r="AA26" s="13" t="str">
        <f t="shared" ref="AA26" si="45">AA181</f>
        <v>нд</v>
      </c>
      <c r="AB26" s="106" t="str">
        <f t="shared" si="18"/>
        <v>нд</v>
      </c>
      <c r="AC26" s="18" t="s">
        <v>384</v>
      </c>
    </row>
    <row r="27" spans="1:37" s="61" customFormat="1" ht="47.25" x14ac:dyDescent="0.25">
      <c r="A27" s="17" t="s">
        <v>159</v>
      </c>
      <c r="B27" s="19" t="s">
        <v>160</v>
      </c>
      <c r="C27" s="18" t="s">
        <v>25</v>
      </c>
      <c r="D27" s="13" t="str">
        <f t="shared" ref="D27:E27" si="46">D189</f>
        <v>нд</v>
      </c>
      <c r="E27" s="13" t="str">
        <f t="shared" si="46"/>
        <v>нд</v>
      </c>
      <c r="F27" s="13" t="str">
        <f t="shared" ref="F27:S27" si="47">F189</f>
        <v>нд</v>
      </c>
      <c r="G27" s="13" t="str">
        <f t="shared" si="47"/>
        <v>нд</v>
      </c>
      <c r="H27" s="13" t="str">
        <f t="shared" si="47"/>
        <v>нд</v>
      </c>
      <c r="I27" s="13" t="str">
        <f t="shared" si="47"/>
        <v>нд</v>
      </c>
      <c r="J27" s="13" t="str">
        <f t="shared" si="47"/>
        <v>нд</v>
      </c>
      <c r="K27" s="13" t="str">
        <f t="shared" si="47"/>
        <v>нд</v>
      </c>
      <c r="L27" s="13" t="str">
        <f t="shared" si="47"/>
        <v>нд</v>
      </c>
      <c r="M27" s="13" t="str">
        <f t="shared" si="47"/>
        <v>нд</v>
      </c>
      <c r="N27" s="13" t="str">
        <f t="shared" si="47"/>
        <v>нд</v>
      </c>
      <c r="O27" s="13" t="str">
        <f t="shared" si="47"/>
        <v>нд</v>
      </c>
      <c r="P27" s="13" t="str">
        <f t="shared" si="47"/>
        <v>нд</v>
      </c>
      <c r="Q27" s="13" t="str">
        <f t="shared" si="47"/>
        <v>нд</v>
      </c>
      <c r="R27" s="13" t="str">
        <f t="shared" si="47"/>
        <v>нд</v>
      </c>
      <c r="S27" s="13" t="str">
        <f t="shared" si="47"/>
        <v>нд</v>
      </c>
      <c r="T27" s="106" t="str">
        <f t="shared" si="10"/>
        <v>нд</v>
      </c>
      <c r="U27" s="13" t="str">
        <f t="shared" ref="U27" si="48">U189</f>
        <v>нд</v>
      </c>
      <c r="V27" s="106" t="str">
        <f t="shared" si="12"/>
        <v>нд</v>
      </c>
      <c r="W27" s="13" t="str">
        <f t="shared" ref="W27" si="49">W189</f>
        <v>нд</v>
      </c>
      <c r="X27" s="106" t="str">
        <f t="shared" si="14"/>
        <v>нд</v>
      </c>
      <c r="Y27" s="13" t="str">
        <f t="shared" ref="Y27" si="50">Y189</f>
        <v>нд</v>
      </c>
      <c r="Z27" s="106" t="str">
        <f t="shared" si="16"/>
        <v>нд</v>
      </c>
      <c r="AA27" s="13" t="str">
        <f t="shared" ref="AA27" si="51">AA189</f>
        <v>нд</v>
      </c>
      <c r="AB27" s="106" t="str">
        <f t="shared" si="18"/>
        <v>нд</v>
      </c>
      <c r="AC27" s="18" t="s">
        <v>384</v>
      </c>
    </row>
    <row r="28" spans="1:37" s="61" customFormat="1" ht="31.5" customHeight="1" x14ac:dyDescent="0.25">
      <c r="A28" s="17" t="s">
        <v>161</v>
      </c>
      <c r="B28" s="19" t="s">
        <v>162</v>
      </c>
      <c r="C28" s="18" t="s">
        <v>25</v>
      </c>
      <c r="D28" s="13">
        <f t="shared" ref="D28:E28" si="52">D191</f>
        <v>17.541</v>
      </c>
      <c r="E28" s="13" t="str">
        <f t="shared" si="52"/>
        <v>нд</v>
      </c>
      <c r="F28" s="13">
        <f t="shared" ref="F28:S28" si="53">F191</f>
        <v>17.541</v>
      </c>
      <c r="G28" s="13" t="str">
        <f t="shared" si="53"/>
        <v>нд</v>
      </c>
      <c r="H28" s="13" t="str">
        <f t="shared" si="53"/>
        <v>нд</v>
      </c>
      <c r="I28" s="13" t="str">
        <f t="shared" si="53"/>
        <v>нд</v>
      </c>
      <c r="J28" s="13" t="str">
        <f t="shared" si="53"/>
        <v>нд</v>
      </c>
      <c r="K28" s="13" t="str">
        <f t="shared" si="53"/>
        <v>нд</v>
      </c>
      <c r="L28" s="13" t="str">
        <f t="shared" si="53"/>
        <v>нд</v>
      </c>
      <c r="M28" s="13" t="str">
        <f t="shared" si="53"/>
        <v>нд</v>
      </c>
      <c r="N28" s="13" t="str">
        <f t="shared" si="53"/>
        <v>нд</v>
      </c>
      <c r="O28" s="13" t="str">
        <f t="shared" si="53"/>
        <v>нд</v>
      </c>
      <c r="P28" s="13" t="str">
        <f t="shared" si="53"/>
        <v>нд</v>
      </c>
      <c r="Q28" s="13" t="str">
        <f t="shared" si="53"/>
        <v>нд</v>
      </c>
      <c r="R28" s="13" t="str">
        <f t="shared" si="53"/>
        <v>нд</v>
      </c>
      <c r="S28" s="13" t="str">
        <f t="shared" si="53"/>
        <v>нд</v>
      </c>
      <c r="T28" s="106" t="str">
        <f t="shared" si="10"/>
        <v>нд</v>
      </c>
      <c r="U28" s="13" t="str">
        <f t="shared" ref="U28" si="54">U191</f>
        <v>нд</v>
      </c>
      <c r="V28" s="106" t="str">
        <f t="shared" si="12"/>
        <v>нд</v>
      </c>
      <c r="W28" s="13" t="str">
        <f t="shared" ref="W28" si="55">W191</f>
        <v>нд</v>
      </c>
      <c r="X28" s="106" t="str">
        <f t="shared" si="14"/>
        <v>нд</v>
      </c>
      <c r="Y28" s="13" t="str">
        <f t="shared" ref="Y28" si="56">Y191</f>
        <v>нд</v>
      </c>
      <c r="Z28" s="106" t="str">
        <f t="shared" si="16"/>
        <v>нд</v>
      </c>
      <c r="AA28" s="13" t="str">
        <f t="shared" ref="AA28" si="57">AA191</f>
        <v>нд</v>
      </c>
      <c r="AB28" s="106" t="str">
        <f t="shared" si="18"/>
        <v>нд</v>
      </c>
      <c r="AC28" s="18" t="s">
        <v>384</v>
      </c>
    </row>
    <row r="29" spans="1:37" s="61" customFormat="1" x14ac:dyDescent="0.25">
      <c r="A29" s="34" t="s">
        <v>163</v>
      </c>
      <c r="B29" s="81" t="s">
        <v>164</v>
      </c>
      <c r="C29" s="82" t="s">
        <v>25</v>
      </c>
      <c r="D29" s="83">
        <f t="shared" ref="D29:E29" si="58">D20</f>
        <v>119.99499999999999</v>
      </c>
      <c r="E29" s="83">
        <f t="shared" si="58"/>
        <v>223.53499999999997</v>
      </c>
      <c r="F29" s="113">
        <f t="shared" ref="F29:S29" si="59">F20</f>
        <v>103.315</v>
      </c>
      <c r="G29" s="113">
        <f t="shared" si="59"/>
        <v>16.68</v>
      </c>
      <c r="H29" s="82">
        <f t="shared" si="59"/>
        <v>16.68</v>
      </c>
      <c r="I29" s="82" t="str">
        <f t="shared" si="59"/>
        <v>нд</v>
      </c>
      <c r="J29" s="82" t="str">
        <f t="shared" si="59"/>
        <v>нд</v>
      </c>
      <c r="K29" s="82">
        <f t="shared" si="59"/>
        <v>16.68</v>
      </c>
      <c r="L29" s="82" t="str">
        <f t="shared" si="59"/>
        <v>нд</v>
      </c>
      <c r="M29" s="82">
        <f t="shared" si="59"/>
        <v>15.378</v>
      </c>
      <c r="N29" s="82" t="str">
        <f t="shared" si="59"/>
        <v>нд</v>
      </c>
      <c r="O29" s="82" t="str">
        <f t="shared" si="59"/>
        <v>нд</v>
      </c>
      <c r="P29" s="82">
        <f t="shared" si="59"/>
        <v>15.378</v>
      </c>
      <c r="Q29" s="82" t="str">
        <f t="shared" si="59"/>
        <v>нд</v>
      </c>
      <c r="R29" s="82" t="str">
        <f t="shared" si="59"/>
        <v>нд</v>
      </c>
      <c r="S29" s="73">
        <f t="shared" si="59"/>
        <v>-1.302</v>
      </c>
      <c r="T29" s="109">
        <f t="shared" si="10"/>
        <v>-7.81</v>
      </c>
      <c r="U29" s="73" t="str">
        <f t="shared" ref="U29" si="60">U20</f>
        <v>нд</v>
      </c>
      <c r="V29" s="109" t="str">
        <f t="shared" si="12"/>
        <v>нд</v>
      </c>
      <c r="W29" s="73" t="str">
        <f t="shared" ref="W29" si="61">W20</f>
        <v>нд</v>
      </c>
      <c r="X29" s="109" t="str">
        <f t="shared" si="14"/>
        <v>нд</v>
      </c>
      <c r="Y29" s="73">
        <f t="shared" ref="Y29" si="62">Y20</f>
        <v>-1.302</v>
      </c>
      <c r="Z29" s="109">
        <f t="shared" si="16"/>
        <v>-7.81</v>
      </c>
      <c r="AA29" s="73" t="str">
        <f t="shared" ref="AA29" si="63">AA20</f>
        <v>нд</v>
      </c>
      <c r="AB29" s="109" t="str">
        <f t="shared" si="18"/>
        <v>нд</v>
      </c>
      <c r="AC29" s="82" t="s">
        <v>26</v>
      </c>
    </row>
    <row r="30" spans="1:37" s="61" customFormat="1" ht="31.5" x14ac:dyDescent="0.25">
      <c r="A30" s="35" t="s">
        <v>27</v>
      </c>
      <c r="B30" s="36" t="s">
        <v>165</v>
      </c>
      <c r="C30" s="37" t="s">
        <v>25</v>
      </c>
      <c r="D30" s="52">
        <f t="shared" ref="D30:E30" si="64">IF(NOT(SUM(D31,D46,D51,D66)=0),SUM(D31,D46,D51,D66),"нд")</f>
        <v>15.395000000000001</v>
      </c>
      <c r="E30" s="52">
        <f t="shared" si="64"/>
        <v>28.778000000000002</v>
      </c>
      <c r="F30" s="52">
        <f t="shared" ref="F30:R30" si="65">IF(NOT(SUM(F31,F46,F51,F66)=0),SUM(F31,F46,F51,F66),"нд")</f>
        <v>11.864000000000001</v>
      </c>
      <c r="G30" s="52">
        <f t="shared" si="65"/>
        <v>3.5310000000000001</v>
      </c>
      <c r="H30" s="52">
        <f t="shared" si="65"/>
        <v>3.5310000000000001</v>
      </c>
      <c r="I30" s="52" t="str">
        <f t="shared" si="65"/>
        <v>нд</v>
      </c>
      <c r="J30" s="52" t="str">
        <f t="shared" si="65"/>
        <v>нд</v>
      </c>
      <c r="K30" s="52">
        <f t="shared" si="65"/>
        <v>3.5310000000000001</v>
      </c>
      <c r="L30" s="52" t="str">
        <f t="shared" si="65"/>
        <v>нд</v>
      </c>
      <c r="M30" s="52">
        <f t="shared" si="65"/>
        <v>2.2130000000000001</v>
      </c>
      <c r="N30" s="52" t="str">
        <f t="shared" si="65"/>
        <v>нд</v>
      </c>
      <c r="O30" s="52" t="str">
        <f t="shared" si="65"/>
        <v>нд</v>
      </c>
      <c r="P30" s="52">
        <f t="shared" si="65"/>
        <v>2.2130000000000001</v>
      </c>
      <c r="Q30" s="52" t="str">
        <f t="shared" si="65"/>
        <v>нд</v>
      </c>
      <c r="R30" s="52" t="str">
        <f t="shared" si="65"/>
        <v>нд</v>
      </c>
      <c r="S30" s="52">
        <f>IF(NOT(SUM(S31,S46,S51,S66)=0),SUM(S31,S46,S51,S66),"нд")</f>
        <v>-1.3180000000000001</v>
      </c>
      <c r="T30" s="114">
        <f t="shared" si="10"/>
        <v>-37.33</v>
      </c>
      <c r="U30" s="52" t="str">
        <f>IF(NOT(SUM(U31,U46,U51,U66)=0),SUM(U31,U46,U51,U66),"нд")</f>
        <v>нд</v>
      </c>
      <c r="V30" s="114" t="str">
        <f t="shared" si="12"/>
        <v>нд</v>
      </c>
      <c r="W30" s="52" t="str">
        <f>IF(NOT(SUM(W31,W46,W51,W66)=0),SUM(W31,W46,W51,W66),"нд")</f>
        <v>нд</v>
      </c>
      <c r="X30" s="114" t="str">
        <f t="shared" si="14"/>
        <v>нд</v>
      </c>
      <c r="Y30" s="52">
        <f>IF(NOT(SUM(Y31,Y46,Y51,Y66)=0),SUM(Y31,Y46,Y51,Y66),"нд")</f>
        <v>-1.3180000000000001</v>
      </c>
      <c r="Z30" s="114">
        <f t="shared" si="16"/>
        <v>-37.33</v>
      </c>
      <c r="AA30" s="52" t="str">
        <f>IF(NOT(SUM(AA31,AA46,AA51,AA66)=0),SUM(AA31,AA46,AA51,AA66),"нд")</f>
        <v>нд</v>
      </c>
      <c r="AB30" s="114" t="str">
        <f t="shared" si="18"/>
        <v>нд</v>
      </c>
      <c r="AC30" s="37" t="s">
        <v>384</v>
      </c>
    </row>
    <row r="31" spans="1:37" s="61" customFormat="1" ht="47.25" x14ac:dyDescent="0.25">
      <c r="A31" s="38" t="s">
        <v>28</v>
      </c>
      <c r="B31" s="39" t="s">
        <v>166</v>
      </c>
      <c r="C31" s="40" t="s">
        <v>25</v>
      </c>
      <c r="D31" s="53">
        <f t="shared" ref="D31:E31" si="66">IF(NOT(SUM(D32,D38,D43)=0),SUM(D32,D38,D43),"нд")</f>
        <v>15.148000000000001</v>
      </c>
      <c r="E31" s="53">
        <f t="shared" si="66"/>
        <v>28.215000000000003</v>
      </c>
      <c r="F31" s="53">
        <f t="shared" ref="F31:R31" si="67">IF(NOT(SUM(F32,F38,F43)=0),SUM(F32,F38,F43),"нд")</f>
        <v>11.617000000000001</v>
      </c>
      <c r="G31" s="53">
        <f t="shared" si="67"/>
        <v>3.5310000000000001</v>
      </c>
      <c r="H31" s="53">
        <f t="shared" si="67"/>
        <v>3.5310000000000001</v>
      </c>
      <c r="I31" s="53" t="str">
        <f t="shared" si="67"/>
        <v>нд</v>
      </c>
      <c r="J31" s="53" t="str">
        <f t="shared" si="67"/>
        <v>нд</v>
      </c>
      <c r="K31" s="53">
        <f t="shared" si="67"/>
        <v>3.5310000000000001</v>
      </c>
      <c r="L31" s="53" t="str">
        <f t="shared" si="67"/>
        <v>нд</v>
      </c>
      <c r="M31" s="53">
        <f t="shared" si="67"/>
        <v>2.2130000000000001</v>
      </c>
      <c r="N31" s="53" t="str">
        <f t="shared" si="67"/>
        <v>нд</v>
      </c>
      <c r="O31" s="53" t="str">
        <f t="shared" si="67"/>
        <v>нд</v>
      </c>
      <c r="P31" s="53">
        <f t="shared" si="67"/>
        <v>2.2130000000000001</v>
      </c>
      <c r="Q31" s="53" t="str">
        <f t="shared" si="67"/>
        <v>нд</v>
      </c>
      <c r="R31" s="53" t="str">
        <f t="shared" si="67"/>
        <v>нд</v>
      </c>
      <c r="S31" s="53">
        <f>IF(NOT(SUM(S32,S38,S43)=0),SUM(S32,S38,S43),"нд")</f>
        <v>-1.3180000000000001</v>
      </c>
      <c r="T31" s="115">
        <f t="shared" si="10"/>
        <v>-37.33</v>
      </c>
      <c r="U31" s="53" t="str">
        <f>IF(NOT(SUM(U32,U38,U43)=0),SUM(U32,U38,U43),"нд")</f>
        <v>нд</v>
      </c>
      <c r="V31" s="115" t="str">
        <f t="shared" si="12"/>
        <v>нд</v>
      </c>
      <c r="W31" s="53" t="str">
        <f>IF(NOT(SUM(W32,W38,W43)=0),SUM(W32,W38,W43),"нд")</f>
        <v>нд</v>
      </c>
      <c r="X31" s="115" t="str">
        <f t="shared" si="14"/>
        <v>нд</v>
      </c>
      <c r="Y31" s="53">
        <f>IF(NOT(SUM(Y32,Y38,Y43)=0),SUM(Y32,Y38,Y43),"нд")</f>
        <v>-1.3180000000000001</v>
      </c>
      <c r="Z31" s="115">
        <f t="shared" si="16"/>
        <v>-37.33</v>
      </c>
      <c r="AA31" s="53" t="str">
        <f>IF(NOT(SUM(AA32,AA38,AA43)=0),SUM(AA32,AA38,AA43),"нд")</f>
        <v>нд</v>
      </c>
      <c r="AB31" s="115" t="str">
        <f t="shared" si="18"/>
        <v>нд</v>
      </c>
      <c r="AC31" s="40" t="s">
        <v>384</v>
      </c>
    </row>
    <row r="32" spans="1:37" s="61" customFormat="1" ht="63" x14ac:dyDescent="0.25">
      <c r="A32" s="41" t="s">
        <v>29</v>
      </c>
      <c r="B32" s="42" t="s">
        <v>167</v>
      </c>
      <c r="C32" s="43" t="s">
        <v>25</v>
      </c>
      <c r="D32" s="43">
        <f t="shared" ref="D32:E32" si="68">IF(NOT(SUM(D33,D35)=0),SUM(D33,D35),"нд")</f>
        <v>3.4060000000000001</v>
      </c>
      <c r="E32" s="43">
        <f t="shared" si="68"/>
        <v>4.1710000000000003</v>
      </c>
      <c r="F32" s="43">
        <f t="shared" ref="F32:S32" si="69">IF(NOT(SUM(F33,F35)=0),SUM(F33,F35),"нд")</f>
        <v>3.4060000000000001</v>
      </c>
      <c r="G32" s="43" t="str">
        <f t="shared" si="69"/>
        <v>нд</v>
      </c>
      <c r="H32" s="43" t="str">
        <f t="shared" si="69"/>
        <v>нд</v>
      </c>
      <c r="I32" s="43" t="str">
        <f t="shared" si="69"/>
        <v>нд</v>
      </c>
      <c r="J32" s="43" t="str">
        <f t="shared" si="69"/>
        <v>нд</v>
      </c>
      <c r="K32" s="43" t="str">
        <f t="shared" si="69"/>
        <v>нд</v>
      </c>
      <c r="L32" s="43" t="str">
        <f t="shared" si="69"/>
        <v>нд</v>
      </c>
      <c r="M32" s="43" t="str">
        <f t="shared" si="69"/>
        <v>нд</v>
      </c>
      <c r="N32" s="43" t="str">
        <f t="shared" si="69"/>
        <v>нд</v>
      </c>
      <c r="O32" s="43" t="str">
        <f t="shared" si="69"/>
        <v>нд</v>
      </c>
      <c r="P32" s="43" t="str">
        <f t="shared" si="69"/>
        <v>нд</v>
      </c>
      <c r="Q32" s="43" t="str">
        <f t="shared" si="69"/>
        <v>нд</v>
      </c>
      <c r="R32" s="43" t="str">
        <f t="shared" si="69"/>
        <v>нд</v>
      </c>
      <c r="S32" s="54" t="str">
        <f t="shared" si="69"/>
        <v>нд</v>
      </c>
      <c r="T32" s="116" t="str">
        <f t="shared" si="10"/>
        <v>нд</v>
      </c>
      <c r="U32" s="54" t="str">
        <f t="shared" ref="U32" si="70">IF(NOT(SUM(U33,U35)=0),SUM(U33,U35),"нд")</f>
        <v>нд</v>
      </c>
      <c r="V32" s="116" t="str">
        <f t="shared" si="12"/>
        <v>нд</v>
      </c>
      <c r="W32" s="54" t="str">
        <f t="shared" ref="W32" si="71">IF(NOT(SUM(W33,W35)=0),SUM(W33,W35),"нд")</f>
        <v>нд</v>
      </c>
      <c r="X32" s="116" t="str">
        <f t="shared" si="14"/>
        <v>нд</v>
      </c>
      <c r="Y32" s="54" t="str">
        <f t="shared" ref="Y32" si="72">IF(NOT(SUM(Y33,Y35)=0),SUM(Y33,Y35),"нд")</f>
        <v>нд</v>
      </c>
      <c r="Z32" s="116" t="str">
        <f t="shared" si="16"/>
        <v>нд</v>
      </c>
      <c r="AA32" s="54" t="str">
        <f t="shared" ref="AA32" si="73">IF(NOT(SUM(AA33,AA35)=0),SUM(AA33,AA35),"нд")</f>
        <v>нд</v>
      </c>
      <c r="AB32" s="116" t="str">
        <f t="shared" si="18"/>
        <v>нд</v>
      </c>
      <c r="AC32" s="43" t="s">
        <v>384</v>
      </c>
    </row>
    <row r="33" spans="1:29" s="61" customFormat="1" x14ac:dyDescent="0.25">
      <c r="A33" s="20" t="s">
        <v>30</v>
      </c>
      <c r="B33" s="21" t="s">
        <v>31</v>
      </c>
      <c r="C33" s="14" t="s">
        <v>25</v>
      </c>
      <c r="D33" s="15">
        <f t="shared" ref="D33" si="74">IF(NOT(SUM(D34:D34)=0),SUM(D34:D34),"нд")</f>
        <v>2.1930000000000001</v>
      </c>
      <c r="E33" s="15">
        <f t="shared" ref="E33" si="75">IF(NOT(SUM(E34:E34)=0),SUM(E34:E34),"нд")</f>
        <v>2.9550000000000001</v>
      </c>
      <c r="F33" s="15">
        <f t="shared" ref="F33:G33" si="76">IF(NOT(SUM(F34:F34)=0),SUM(F34:F34),"нд")</f>
        <v>2.1930000000000001</v>
      </c>
      <c r="G33" s="15" t="str">
        <f t="shared" si="76"/>
        <v>нд</v>
      </c>
      <c r="H33" s="15" t="str">
        <f t="shared" ref="H33:Q33" si="77">IF(NOT(SUM(H34:H34)=0),SUM(H34:H34),"нд")</f>
        <v>нд</v>
      </c>
      <c r="I33" s="15" t="str">
        <f t="shared" si="77"/>
        <v>нд</v>
      </c>
      <c r="J33" s="15" t="str">
        <f t="shared" si="77"/>
        <v>нд</v>
      </c>
      <c r="K33" s="15" t="str">
        <f t="shared" si="77"/>
        <v>нд</v>
      </c>
      <c r="L33" s="15" t="str">
        <f t="shared" si="77"/>
        <v>нд</v>
      </c>
      <c r="M33" s="15" t="str">
        <f t="shared" si="77"/>
        <v>нд</v>
      </c>
      <c r="N33" s="15" t="str">
        <f t="shared" si="77"/>
        <v>нд</v>
      </c>
      <c r="O33" s="15" t="str">
        <f t="shared" si="77"/>
        <v>нд</v>
      </c>
      <c r="P33" s="15" t="str">
        <f t="shared" si="77"/>
        <v>нд</v>
      </c>
      <c r="Q33" s="15" t="str">
        <f t="shared" si="77"/>
        <v>нд</v>
      </c>
      <c r="R33" s="15" t="str">
        <f t="shared" ref="R33" si="78">IF(NOT(SUM(R34:R34)=0),SUM(R34:R34),"нд")</f>
        <v>нд</v>
      </c>
      <c r="S33" s="117" t="str">
        <f t="shared" ref="S33:AA33" si="79">IF(NOT(SUM(S34:S34)=0),SUM(S34:S34),"нд")</f>
        <v>нд</v>
      </c>
      <c r="T33" s="107" t="str">
        <f t="shared" si="10"/>
        <v>нд</v>
      </c>
      <c r="U33" s="117" t="str">
        <f t="shared" si="79"/>
        <v>нд</v>
      </c>
      <c r="V33" s="107" t="str">
        <f t="shared" si="12"/>
        <v>нд</v>
      </c>
      <c r="W33" s="117" t="str">
        <f t="shared" si="79"/>
        <v>нд</v>
      </c>
      <c r="X33" s="107" t="str">
        <f t="shared" si="14"/>
        <v>нд</v>
      </c>
      <c r="Y33" s="117" t="str">
        <f t="shared" si="79"/>
        <v>нд</v>
      </c>
      <c r="Z33" s="107" t="str">
        <f t="shared" si="16"/>
        <v>нд</v>
      </c>
      <c r="AA33" s="117" t="str">
        <f t="shared" si="79"/>
        <v>нд</v>
      </c>
      <c r="AB33" s="107" t="str">
        <f t="shared" si="18"/>
        <v>нд</v>
      </c>
      <c r="AC33" s="14" t="s">
        <v>384</v>
      </c>
    </row>
    <row r="34" spans="1:29" s="61" customFormat="1" ht="156.75" customHeight="1" x14ac:dyDescent="0.25">
      <c r="A34" s="23" t="s">
        <v>168</v>
      </c>
      <c r="B34" s="32" t="s">
        <v>169</v>
      </c>
      <c r="C34" s="45" t="s">
        <v>170</v>
      </c>
      <c r="D34" s="45">
        <v>2.1930000000000001</v>
      </c>
      <c r="E34" s="45">
        <v>2.9550000000000001</v>
      </c>
      <c r="F34" s="63">
        <v>2.1930000000000001</v>
      </c>
      <c r="G34" s="65" t="s">
        <v>26</v>
      </c>
      <c r="H34" s="33" t="str">
        <f>IF(NOT(SUM(I34,J34,K34,L34)=0),SUM(I34,J34,K34,L34),"нд")</f>
        <v>нд</v>
      </c>
      <c r="I34" s="45" t="s">
        <v>26</v>
      </c>
      <c r="J34" s="45" t="s">
        <v>26</v>
      </c>
      <c r="K34" s="45" t="s">
        <v>26</v>
      </c>
      <c r="L34" s="45" t="s">
        <v>26</v>
      </c>
      <c r="M34" s="33" t="str">
        <f>IF(NOT(SUM(N34,O34,P34,Q34)=0),SUM(N34,O34,P34,Q34),"нд")</f>
        <v>нд</v>
      </c>
      <c r="N34" s="45" t="s">
        <v>26</v>
      </c>
      <c r="O34" s="45" t="s">
        <v>26</v>
      </c>
      <c r="P34" s="45" t="s">
        <v>26</v>
      </c>
      <c r="Q34" s="45" t="s">
        <v>26</v>
      </c>
      <c r="R34" s="104" t="str">
        <f>IF(NOT(OR(G34="нд",I34="нд")),G34-I34,G34)</f>
        <v>нд</v>
      </c>
      <c r="S34" s="59" t="str">
        <f>IF(NOT(SUM(U34,W34,Y34,AA34)=0),SUM(U34,W34,Y34,AA34),"нд")</f>
        <v>нд</v>
      </c>
      <c r="T34" s="118" t="str">
        <f t="shared" si="10"/>
        <v>нд</v>
      </c>
      <c r="U34" s="119" t="str">
        <f>IF(SUM(N34)-SUM(I34)=0,"нд",SUM(N34)-SUM(I34))</f>
        <v>нд</v>
      </c>
      <c r="V34" s="118" t="str">
        <f t="shared" si="12"/>
        <v>нд</v>
      </c>
      <c r="W34" s="119" t="str">
        <f>IF(SUM(O34)-SUM(J34)=0,"нд",SUM(O34)-SUM(J34))</f>
        <v>нд</v>
      </c>
      <c r="X34" s="118" t="str">
        <f t="shared" si="14"/>
        <v>нд</v>
      </c>
      <c r="Y34" s="119" t="str">
        <f>IF(SUM(P34)-SUM(K34)=0,"нд",SUM(P34)-SUM(K34))</f>
        <v>нд</v>
      </c>
      <c r="Z34" s="118" t="str">
        <f t="shared" si="16"/>
        <v>нд</v>
      </c>
      <c r="AA34" s="119" t="str">
        <f>IF(SUM(Q34)-SUM(L34)=0,"нд",SUM(Q34)-SUM(L34))</f>
        <v>нд</v>
      </c>
      <c r="AB34" s="120" t="str">
        <f t="shared" si="18"/>
        <v>нд</v>
      </c>
      <c r="AC34" s="45" t="s">
        <v>26</v>
      </c>
    </row>
    <row r="35" spans="1:29" s="61" customFormat="1" x14ac:dyDescent="0.25">
      <c r="A35" s="28" t="s">
        <v>50</v>
      </c>
      <c r="B35" s="31" t="s">
        <v>67</v>
      </c>
      <c r="C35" s="30" t="s">
        <v>25</v>
      </c>
      <c r="D35" s="16">
        <f t="shared" ref="D35" si="80">IF(NOT(SUM(D36:D37)=0),SUM(D36:D37),"нд")</f>
        <v>1.2130000000000001</v>
      </c>
      <c r="E35" s="16">
        <f t="shared" ref="E35" si="81">IF(NOT(SUM(E36:E37)=0),SUM(E36:E37),"нд")</f>
        <v>1.216</v>
      </c>
      <c r="F35" s="16">
        <f t="shared" ref="F35:G35" si="82">IF(NOT(SUM(F36:F37)=0),SUM(F36:F37),"нд")</f>
        <v>1.2130000000000001</v>
      </c>
      <c r="G35" s="16" t="str">
        <f t="shared" si="82"/>
        <v>нд</v>
      </c>
      <c r="H35" s="16" t="str">
        <f t="shared" ref="H35:Q35" si="83">IF(NOT(SUM(H36:H37)=0),SUM(H36:H37),"нд")</f>
        <v>нд</v>
      </c>
      <c r="I35" s="16" t="str">
        <f t="shared" si="83"/>
        <v>нд</v>
      </c>
      <c r="J35" s="16" t="str">
        <f t="shared" si="83"/>
        <v>нд</v>
      </c>
      <c r="K35" s="16" t="str">
        <f t="shared" ref="K35" si="84">IF(NOT(SUM(K36:K37)=0),SUM(K36:K37),"нд")</f>
        <v>нд</v>
      </c>
      <c r="L35" s="16" t="str">
        <f t="shared" si="83"/>
        <v>нд</v>
      </c>
      <c r="M35" s="16" t="str">
        <f t="shared" si="83"/>
        <v>нд</v>
      </c>
      <c r="N35" s="16" t="str">
        <f t="shared" si="83"/>
        <v>нд</v>
      </c>
      <c r="O35" s="16" t="str">
        <f t="shared" si="83"/>
        <v>нд</v>
      </c>
      <c r="P35" s="16" t="str">
        <f t="shared" ref="P35" si="85">IF(NOT(SUM(P36:P37)=0),SUM(P36:P37),"нд")</f>
        <v>нд</v>
      </c>
      <c r="Q35" s="16" t="str">
        <f t="shared" si="83"/>
        <v>нд</v>
      </c>
      <c r="R35" s="16" t="str">
        <f t="shared" ref="R35" si="86">IF(NOT(SUM(R36:R37)=0),SUM(R36:R37),"нд")</f>
        <v>нд</v>
      </c>
      <c r="S35" s="16" t="str">
        <f>IF(NOT(SUM(S36:S37)=0),SUM(S36:S37),"нд")</f>
        <v>нд</v>
      </c>
      <c r="T35" s="108" t="str">
        <f t="shared" si="10"/>
        <v>нд</v>
      </c>
      <c r="U35" s="16" t="str">
        <f>IF(NOT(SUM(U36:U37)=0),SUM(U36:U37),"нд")</f>
        <v>нд</v>
      </c>
      <c r="V35" s="108" t="str">
        <f t="shared" si="12"/>
        <v>нд</v>
      </c>
      <c r="W35" s="16" t="str">
        <f>IF(NOT(SUM(W36:W37)=0),SUM(W36:W37),"нд")</f>
        <v>нд</v>
      </c>
      <c r="X35" s="108" t="str">
        <f t="shared" si="14"/>
        <v>нд</v>
      </c>
      <c r="Y35" s="16" t="str">
        <f>IF(NOT(SUM(Y36:Y37)=0),SUM(Y36:Y37),"нд")</f>
        <v>нд</v>
      </c>
      <c r="Z35" s="108" t="str">
        <f t="shared" si="16"/>
        <v>нд</v>
      </c>
      <c r="AA35" s="16" t="str">
        <f>IF(NOT(SUM(AA36:AA37)=0),SUM(AA36:AA37),"нд")</f>
        <v>нд</v>
      </c>
      <c r="AB35" s="108" t="str">
        <f t="shared" si="18"/>
        <v>нд</v>
      </c>
      <c r="AC35" s="30" t="s">
        <v>384</v>
      </c>
    </row>
    <row r="36" spans="1:29" s="61" customFormat="1" ht="55.5" customHeight="1" x14ac:dyDescent="0.25">
      <c r="A36" s="23" t="s">
        <v>171</v>
      </c>
      <c r="B36" s="44" t="s">
        <v>141</v>
      </c>
      <c r="C36" s="45" t="s">
        <v>142</v>
      </c>
      <c r="D36" s="101">
        <v>0.224</v>
      </c>
      <c r="E36" s="57" t="s">
        <v>26</v>
      </c>
      <c r="F36" s="63">
        <v>0.224</v>
      </c>
      <c r="G36" s="65" t="s">
        <v>26</v>
      </c>
      <c r="H36" s="33" t="str">
        <f>IF(NOT(SUM(I36,J36,K36,L36)=0),SUM(I36,J36,K36,L36),"нд")</f>
        <v>нд</v>
      </c>
      <c r="I36" s="65" t="s">
        <v>26</v>
      </c>
      <c r="J36" s="65" t="s">
        <v>26</v>
      </c>
      <c r="K36" s="65" t="s">
        <v>26</v>
      </c>
      <c r="L36" s="65" t="s">
        <v>26</v>
      </c>
      <c r="M36" s="33" t="str">
        <f>IF(NOT(SUM(N36,O36,P36,Q36)=0),SUM(N36,O36,P36,Q36),"нд")</f>
        <v>нд</v>
      </c>
      <c r="N36" s="65" t="s">
        <v>26</v>
      </c>
      <c r="O36" s="65" t="s">
        <v>26</v>
      </c>
      <c r="P36" s="65" t="s">
        <v>26</v>
      </c>
      <c r="Q36" s="65" t="s">
        <v>26</v>
      </c>
      <c r="R36" s="65" t="str">
        <f>IF(NOT(OR(G36="нд",I36="нд")),G36-I36,G36)</f>
        <v>нд</v>
      </c>
      <c r="S36" s="59" t="str">
        <f t="shared" ref="S36:S37" si="87">IF(NOT(SUM(U36,W36,Y36,AA36)=0),SUM(U36,W36,Y36,AA36),"нд")</f>
        <v>нд</v>
      </c>
      <c r="T36" s="105" t="str">
        <f t="shared" si="10"/>
        <v>нд</v>
      </c>
      <c r="U36" s="59" t="str">
        <f t="shared" ref="U36:U37" si="88">IF(SUM(N36)-SUM(I36)=0,"нд",SUM(N36)-SUM(I36))</f>
        <v>нд</v>
      </c>
      <c r="V36" s="105" t="str">
        <f t="shared" si="12"/>
        <v>нд</v>
      </c>
      <c r="W36" s="59" t="str">
        <f t="shared" ref="W36:W37" si="89">IF(SUM(O36)-SUM(J36)=0,"нд",SUM(O36)-SUM(J36))</f>
        <v>нд</v>
      </c>
      <c r="X36" s="105" t="str">
        <f t="shared" si="14"/>
        <v>нд</v>
      </c>
      <c r="Y36" s="59" t="str">
        <f t="shared" ref="Y36:Y37" si="90">IF(SUM(P36)-SUM(K36)=0,"нд",SUM(P36)-SUM(K36))</f>
        <v>нд</v>
      </c>
      <c r="Z36" s="105" t="str">
        <f t="shared" si="16"/>
        <v>нд</v>
      </c>
      <c r="AA36" s="59" t="str">
        <f t="shared" ref="AA36:AA37" si="91">IF(SUM(Q36)-SUM(L36)=0,"нд",SUM(Q36)-SUM(L36))</f>
        <v>нд</v>
      </c>
      <c r="AB36" s="105" t="str">
        <f t="shared" si="18"/>
        <v>нд</v>
      </c>
      <c r="AC36" s="45" t="s">
        <v>26</v>
      </c>
    </row>
    <row r="37" spans="1:29" s="61" customFormat="1" ht="94.5" x14ac:dyDescent="0.25">
      <c r="A37" s="23" t="s">
        <v>172</v>
      </c>
      <c r="B37" s="27" t="s">
        <v>173</v>
      </c>
      <c r="C37" s="45" t="s">
        <v>174</v>
      </c>
      <c r="D37" s="45">
        <v>0.98899999999999999</v>
      </c>
      <c r="E37" s="45">
        <v>1.216</v>
      </c>
      <c r="F37" s="63">
        <v>0.98899999999999999</v>
      </c>
      <c r="G37" s="65" t="s">
        <v>26</v>
      </c>
      <c r="H37" s="33" t="str">
        <f>IF(NOT(SUM(I37,J37,K37,L37)=0),SUM(I37,J37,K37,L37),"нд")</f>
        <v>нд</v>
      </c>
      <c r="I37" s="45" t="s">
        <v>26</v>
      </c>
      <c r="J37" s="45" t="s">
        <v>26</v>
      </c>
      <c r="K37" s="45" t="s">
        <v>26</v>
      </c>
      <c r="L37" s="45" t="s">
        <v>26</v>
      </c>
      <c r="M37" s="33" t="str">
        <f>IF(NOT(SUM(N37,O37,P37,Q37)=0),SUM(N37,O37,P37,Q37),"нд")</f>
        <v>нд</v>
      </c>
      <c r="N37" s="45" t="s">
        <v>26</v>
      </c>
      <c r="O37" s="45" t="s">
        <v>26</v>
      </c>
      <c r="P37" s="45" t="s">
        <v>26</v>
      </c>
      <c r="Q37" s="45" t="s">
        <v>26</v>
      </c>
      <c r="R37" s="65" t="str">
        <f t="shared" ref="R37" si="92">IF(NOT(OR(G37="нд",I37="нд")),G37-I37,G37)</f>
        <v>нд</v>
      </c>
      <c r="S37" s="59" t="str">
        <f t="shared" si="87"/>
        <v>нд</v>
      </c>
      <c r="T37" s="105" t="str">
        <f t="shared" si="10"/>
        <v>нд</v>
      </c>
      <c r="U37" s="59" t="str">
        <f t="shared" si="88"/>
        <v>нд</v>
      </c>
      <c r="V37" s="105" t="str">
        <f t="shared" si="12"/>
        <v>нд</v>
      </c>
      <c r="W37" s="59" t="str">
        <f t="shared" si="89"/>
        <v>нд</v>
      </c>
      <c r="X37" s="105" t="str">
        <f t="shared" si="14"/>
        <v>нд</v>
      </c>
      <c r="Y37" s="59" t="str">
        <f t="shared" si="90"/>
        <v>нд</v>
      </c>
      <c r="Z37" s="105" t="str">
        <f t="shared" si="16"/>
        <v>нд</v>
      </c>
      <c r="AA37" s="59" t="str">
        <f t="shared" si="91"/>
        <v>нд</v>
      </c>
      <c r="AB37" s="105" t="str">
        <f t="shared" si="18"/>
        <v>нд</v>
      </c>
      <c r="AC37" s="45" t="s">
        <v>26</v>
      </c>
    </row>
    <row r="38" spans="1:29" s="61" customFormat="1" ht="63" x14ac:dyDescent="0.25">
      <c r="A38" s="41" t="s">
        <v>55</v>
      </c>
      <c r="B38" s="42" t="s">
        <v>175</v>
      </c>
      <c r="C38" s="43" t="s">
        <v>25</v>
      </c>
      <c r="D38" s="43">
        <f t="shared" ref="D38" si="93">IF(NOT(SUM(D39)=0),SUM(D39),"нд")</f>
        <v>8.2110000000000003</v>
      </c>
      <c r="E38" s="43">
        <f t="shared" ref="E38" si="94">IF(NOT(SUM(E39)=0),SUM(E39),"нд")</f>
        <v>13.359000000000002</v>
      </c>
      <c r="F38" s="43">
        <f t="shared" ref="F38:G38" si="95">IF(NOT(SUM(F39)=0),SUM(F39),"нд")</f>
        <v>8.2110000000000003</v>
      </c>
      <c r="G38" s="43" t="str">
        <f t="shared" si="95"/>
        <v>нд</v>
      </c>
      <c r="H38" s="43" t="str">
        <f t="shared" ref="H38:Q38" si="96">IF(NOT(SUM(H39)=0),SUM(H39),"нд")</f>
        <v>нд</v>
      </c>
      <c r="I38" s="43" t="str">
        <f t="shared" si="96"/>
        <v>нд</v>
      </c>
      <c r="J38" s="43" t="str">
        <f t="shared" si="96"/>
        <v>нд</v>
      </c>
      <c r="K38" s="43" t="str">
        <f t="shared" si="96"/>
        <v>нд</v>
      </c>
      <c r="L38" s="43" t="str">
        <f t="shared" si="96"/>
        <v>нд</v>
      </c>
      <c r="M38" s="43" t="str">
        <f t="shared" si="96"/>
        <v>нд</v>
      </c>
      <c r="N38" s="43" t="str">
        <f t="shared" si="96"/>
        <v>нд</v>
      </c>
      <c r="O38" s="43" t="str">
        <f t="shared" si="96"/>
        <v>нд</v>
      </c>
      <c r="P38" s="43" t="str">
        <f t="shared" si="96"/>
        <v>нд</v>
      </c>
      <c r="Q38" s="43" t="str">
        <f t="shared" si="96"/>
        <v>нд</v>
      </c>
      <c r="R38" s="43" t="str">
        <f t="shared" ref="R38" si="97">IF(NOT(SUM(R39)=0),SUM(R39),"нд")</f>
        <v>нд</v>
      </c>
      <c r="S38" s="54" t="str">
        <f t="shared" ref="S38:W38" si="98">IF(NOT(SUM(S39)=0),SUM(S39),"нд")</f>
        <v>нд</v>
      </c>
      <c r="T38" s="116" t="str">
        <f t="shared" si="10"/>
        <v>нд</v>
      </c>
      <c r="U38" s="54" t="str">
        <f t="shared" si="98"/>
        <v>нд</v>
      </c>
      <c r="V38" s="116" t="str">
        <f t="shared" si="12"/>
        <v>нд</v>
      </c>
      <c r="W38" s="54" t="str">
        <f t="shared" si="98"/>
        <v>нд</v>
      </c>
      <c r="X38" s="116" t="str">
        <f t="shared" si="14"/>
        <v>нд</v>
      </c>
      <c r="Y38" s="54" t="s">
        <v>26</v>
      </c>
      <c r="Z38" s="116" t="str">
        <f t="shared" si="16"/>
        <v>нд</v>
      </c>
      <c r="AA38" s="54" t="str">
        <f t="shared" ref="AA38" si="99">IF(NOT(SUM(AA39)=0),SUM(AA39),"нд")</f>
        <v>нд</v>
      </c>
      <c r="AB38" s="116" t="str">
        <f t="shared" si="18"/>
        <v>нд</v>
      </c>
      <c r="AC38" s="43" t="s">
        <v>384</v>
      </c>
    </row>
    <row r="39" spans="1:29" s="61" customFormat="1" x14ac:dyDescent="0.25">
      <c r="A39" s="28" t="s">
        <v>176</v>
      </c>
      <c r="B39" s="31" t="s">
        <v>67</v>
      </c>
      <c r="C39" s="30" t="s">
        <v>25</v>
      </c>
      <c r="D39" s="16">
        <f t="shared" ref="D39" si="100">IF(NOT(SUM(D40:D42)=0),SUM(D40:D42),"нд")</f>
        <v>8.2110000000000003</v>
      </c>
      <c r="E39" s="16">
        <f t="shared" ref="E39" si="101">IF(NOT(SUM(E40:E42)=0),SUM(E40:E42),"нд")</f>
        <v>13.359000000000002</v>
      </c>
      <c r="F39" s="16">
        <f t="shared" ref="F39:G39" si="102">IF(NOT(SUM(F40:F42)=0),SUM(F40:F42),"нд")</f>
        <v>8.2110000000000003</v>
      </c>
      <c r="G39" s="16" t="str">
        <f t="shared" si="102"/>
        <v>нд</v>
      </c>
      <c r="H39" s="16" t="str">
        <f t="shared" ref="H39:Q39" si="103">IF(NOT(SUM(H40:H42)=0),SUM(H40:H42),"нд")</f>
        <v>нд</v>
      </c>
      <c r="I39" s="16" t="str">
        <f t="shared" si="103"/>
        <v>нд</v>
      </c>
      <c r="J39" s="16" t="str">
        <f t="shared" si="103"/>
        <v>нд</v>
      </c>
      <c r="K39" s="16" t="str">
        <f t="shared" ref="K39" si="104">IF(NOT(SUM(K40:K42)=0),SUM(K40:K42),"нд")</f>
        <v>нд</v>
      </c>
      <c r="L39" s="16" t="str">
        <f t="shared" si="103"/>
        <v>нд</v>
      </c>
      <c r="M39" s="16" t="str">
        <f t="shared" si="103"/>
        <v>нд</v>
      </c>
      <c r="N39" s="16" t="str">
        <f t="shared" si="103"/>
        <v>нд</v>
      </c>
      <c r="O39" s="16" t="str">
        <f t="shared" si="103"/>
        <v>нд</v>
      </c>
      <c r="P39" s="16" t="str">
        <f t="shared" ref="P39" si="105">IF(NOT(SUM(P40:P42)=0),SUM(P40:P42),"нд")</f>
        <v>нд</v>
      </c>
      <c r="Q39" s="16" t="str">
        <f t="shared" si="103"/>
        <v>нд</v>
      </c>
      <c r="R39" s="16" t="str">
        <f t="shared" ref="R39" si="106">IF(NOT(SUM(R40:R42)=0),SUM(R40:R42),"нд")</f>
        <v>нд</v>
      </c>
      <c r="S39" s="16" t="str">
        <f>IF(NOT(SUM(S40:S42)=0),SUM(S40:S42),"нд")</f>
        <v>нд</v>
      </c>
      <c r="T39" s="108" t="str">
        <f t="shared" si="10"/>
        <v>нд</v>
      </c>
      <c r="U39" s="16" t="str">
        <f>IF(NOT(SUM(U40:U42)=0),SUM(U40:U42),"нд")</f>
        <v>нд</v>
      </c>
      <c r="V39" s="108" t="str">
        <f t="shared" si="12"/>
        <v>нд</v>
      </c>
      <c r="W39" s="16" t="str">
        <f>IF(NOT(SUM(W40:W42)=0),SUM(W40:W42),"нд")</f>
        <v>нд</v>
      </c>
      <c r="X39" s="108" t="str">
        <f t="shared" si="14"/>
        <v>нд</v>
      </c>
      <c r="Y39" s="16" t="str">
        <f>IF(NOT(SUM(Y40:Y42)=0),SUM(Y40:Y42),"нд")</f>
        <v>нд</v>
      </c>
      <c r="Z39" s="108" t="str">
        <f t="shared" si="16"/>
        <v>нд</v>
      </c>
      <c r="AA39" s="16" t="str">
        <f>IF(NOT(SUM(AA40:AA42)=0),SUM(AA40:AA42),"нд")</f>
        <v>нд</v>
      </c>
      <c r="AB39" s="108" t="str">
        <f t="shared" si="18"/>
        <v>нд</v>
      </c>
      <c r="AC39" s="30" t="s">
        <v>384</v>
      </c>
    </row>
    <row r="40" spans="1:29" s="61" customFormat="1" ht="51" customHeight="1" x14ac:dyDescent="0.25">
      <c r="A40" s="23" t="s">
        <v>177</v>
      </c>
      <c r="B40" s="44" t="s">
        <v>143</v>
      </c>
      <c r="C40" s="45" t="s">
        <v>144</v>
      </c>
      <c r="D40" s="101">
        <v>7.48</v>
      </c>
      <c r="E40" s="57" t="s">
        <v>26</v>
      </c>
      <c r="F40" s="65">
        <v>7.48</v>
      </c>
      <c r="G40" s="65" t="s">
        <v>26</v>
      </c>
      <c r="H40" s="33" t="str">
        <f>IF(NOT(SUM(I40,J40,K40,L40)=0),SUM(I40,J40,K40,L40),"нд")</f>
        <v>нд</v>
      </c>
      <c r="I40" s="65" t="s">
        <v>26</v>
      </c>
      <c r="J40" s="65" t="s">
        <v>26</v>
      </c>
      <c r="K40" s="65" t="s">
        <v>26</v>
      </c>
      <c r="L40" s="65" t="s">
        <v>26</v>
      </c>
      <c r="M40" s="33" t="str">
        <f>IF(NOT(SUM(N40,O40,P40,Q40)=0),SUM(N40,O40,P40,Q40),"нд")</f>
        <v>нд</v>
      </c>
      <c r="N40" s="65" t="s">
        <v>26</v>
      </c>
      <c r="O40" s="65" t="s">
        <v>26</v>
      </c>
      <c r="P40" s="65" t="s">
        <v>26</v>
      </c>
      <c r="Q40" s="65" t="s">
        <v>26</v>
      </c>
      <c r="R40" s="65" t="str">
        <f t="shared" ref="R40:R42" si="107">IF(NOT(OR(G40="нд",I40="нд")),G40-I40,G40)</f>
        <v>нд</v>
      </c>
      <c r="S40" s="59" t="str">
        <f t="shared" ref="S40:S42" si="108">IF(NOT(SUM(U40,W40,Y40,AA40)=0),SUM(U40,W40,Y40,AA40),"нд")</f>
        <v>нд</v>
      </c>
      <c r="T40" s="105" t="str">
        <f t="shared" si="10"/>
        <v>нд</v>
      </c>
      <c r="U40" s="59" t="str">
        <f t="shared" ref="U40:U42" si="109">IF(SUM(N40)-SUM(I40)=0,"нд",SUM(N40)-SUM(I40))</f>
        <v>нд</v>
      </c>
      <c r="V40" s="105" t="str">
        <f t="shared" si="12"/>
        <v>нд</v>
      </c>
      <c r="W40" s="59" t="str">
        <f t="shared" ref="W40:W42" si="110">IF(SUM(O40)-SUM(J40)=0,"нд",SUM(O40)-SUM(J40))</f>
        <v>нд</v>
      </c>
      <c r="X40" s="105" t="str">
        <f t="shared" si="14"/>
        <v>нд</v>
      </c>
      <c r="Y40" s="59" t="str">
        <f t="shared" ref="Y40:Y42" si="111">IF(SUM(P40)-SUM(K40)=0,"нд",SUM(P40)-SUM(K40))</f>
        <v>нд</v>
      </c>
      <c r="Z40" s="105" t="str">
        <f t="shared" si="16"/>
        <v>нд</v>
      </c>
      <c r="AA40" s="59" t="str">
        <f t="shared" ref="AA40:AA42" si="112">IF(SUM(Q40)-SUM(L40)=0,"нд",SUM(Q40)-SUM(L40))</f>
        <v>нд</v>
      </c>
      <c r="AB40" s="105" t="str">
        <f t="shared" si="18"/>
        <v>нд</v>
      </c>
      <c r="AC40" s="45" t="s">
        <v>26</v>
      </c>
    </row>
    <row r="41" spans="1:29" s="61" customFormat="1" ht="123" customHeight="1" x14ac:dyDescent="0.25">
      <c r="A41" s="23" t="s">
        <v>178</v>
      </c>
      <c r="B41" s="44" t="s">
        <v>179</v>
      </c>
      <c r="C41" s="45" t="s">
        <v>180</v>
      </c>
      <c r="D41" s="45">
        <v>0.65600000000000003</v>
      </c>
      <c r="E41" s="45">
        <v>12.021000000000001</v>
      </c>
      <c r="F41" s="65">
        <v>0.65600000000000003</v>
      </c>
      <c r="G41" s="65" t="s">
        <v>26</v>
      </c>
      <c r="H41" s="33" t="str">
        <f>IF(NOT(SUM(I41,J41,K41,L41)=0),SUM(I41,J41,K41,L41),"нд")</f>
        <v>нд</v>
      </c>
      <c r="I41" s="45" t="s">
        <v>26</v>
      </c>
      <c r="J41" s="45" t="s">
        <v>26</v>
      </c>
      <c r="K41" s="45" t="s">
        <v>26</v>
      </c>
      <c r="L41" s="45" t="s">
        <v>26</v>
      </c>
      <c r="M41" s="33" t="str">
        <f>IF(NOT(SUM(N41,O41,P41,Q41)=0),SUM(N41,O41,P41,Q41),"нд")</f>
        <v>нд</v>
      </c>
      <c r="N41" s="45" t="s">
        <v>26</v>
      </c>
      <c r="O41" s="45" t="s">
        <v>26</v>
      </c>
      <c r="P41" s="45" t="s">
        <v>26</v>
      </c>
      <c r="Q41" s="45" t="s">
        <v>26</v>
      </c>
      <c r="R41" s="65" t="str">
        <f t="shared" si="107"/>
        <v>нд</v>
      </c>
      <c r="S41" s="59" t="str">
        <f t="shared" si="108"/>
        <v>нд</v>
      </c>
      <c r="T41" s="105" t="str">
        <f t="shared" si="10"/>
        <v>нд</v>
      </c>
      <c r="U41" s="59" t="str">
        <f t="shared" si="109"/>
        <v>нд</v>
      </c>
      <c r="V41" s="105" t="str">
        <f t="shared" si="12"/>
        <v>нд</v>
      </c>
      <c r="W41" s="59" t="str">
        <f t="shared" si="110"/>
        <v>нд</v>
      </c>
      <c r="X41" s="105" t="str">
        <f t="shared" si="14"/>
        <v>нд</v>
      </c>
      <c r="Y41" s="59" t="str">
        <f t="shared" si="111"/>
        <v>нд</v>
      </c>
      <c r="Z41" s="105" t="str">
        <f t="shared" si="16"/>
        <v>нд</v>
      </c>
      <c r="AA41" s="59" t="str">
        <f t="shared" si="112"/>
        <v>нд</v>
      </c>
      <c r="AB41" s="105" t="str">
        <f t="shared" si="18"/>
        <v>нд</v>
      </c>
      <c r="AC41" s="45" t="s">
        <v>26</v>
      </c>
    </row>
    <row r="42" spans="1:29" s="61" customFormat="1" ht="70.5" customHeight="1" x14ac:dyDescent="0.25">
      <c r="A42" s="23" t="s">
        <v>181</v>
      </c>
      <c r="B42" s="44" t="s">
        <v>439</v>
      </c>
      <c r="C42" s="45" t="s">
        <v>182</v>
      </c>
      <c r="D42" s="45">
        <v>7.4999999999999997E-2</v>
      </c>
      <c r="E42" s="45">
        <v>1.3380000000000001</v>
      </c>
      <c r="F42" s="65">
        <v>7.4999999999999997E-2</v>
      </c>
      <c r="G42" s="65" t="s">
        <v>26</v>
      </c>
      <c r="H42" s="33" t="str">
        <f>IF(NOT(SUM(I42,J42,K42,L42)=0),SUM(I42,J42,K42,L42),"нд")</f>
        <v>нд</v>
      </c>
      <c r="I42" s="45" t="s">
        <v>26</v>
      </c>
      <c r="J42" s="45" t="s">
        <v>26</v>
      </c>
      <c r="K42" s="45" t="s">
        <v>26</v>
      </c>
      <c r="L42" s="45" t="s">
        <v>26</v>
      </c>
      <c r="M42" s="33" t="str">
        <f>IF(NOT(SUM(N42,O42,P42,Q42)=0),SUM(N42,O42,P42,Q42),"нд")</f>
        <v>нд</v>
      </c>
      <c r="N42" s="45" t="s">
        <v>26</v>
      </c>
      <c r="O42" s="45" t="s">
        <v>26</v>
      </c>
      <c r="P42" s="45" t="s">
        <v>26</v>
      </c>
      <c r="Q42" s="45" t="s">
        <v>26</v>
      </c>
      <c r="R42" s="65" t="str">
        <f t="shared" si="107"/>
        <v>нд</v>
      </c>
      <c r="S42" s="59" t="str">
        <f t="shared" si="108"/>
        <v>нд</v>
      </c>
      <c r="T42" s="105" t="str">
        <f t="shared" si="10"/>
        <v>нд</v>
      </c>
      <c r="U42" s="59" t="str">
        <f t="shared" si="109"/>
        <v>нд</v>
      </c>
      <c r="V42" s="105" t="str">
        <f t="shared" si="12"/>
        <v>нд</v>
      </c>
      <c r="W42" s="59" t="str">
        <f t="shared" si="110"/>
        <v>нд</v>
      </c>
      <c r="X42" s="105" t="str">
        <f t="shared" si="14"/>
        <v>нд</v>
      </c>
      <c r="Y42" s="59" t="str">
        <f t="shared" si="111"/>
        <v>нд</v>
      </c>
      <c r="Z42" s="105" t="str">
        <f t="shared" si="16"/>
        <v>нд</v>
      </c>
      <c r="AA42" s="59" t="str">
        <f t="shared" si="112"/>
        <v>нд</v>
      </c>
      <c r="AB42" s="105" t="str">
        <f t="shared" si="18"/>
        <v>нд</v>
      </c>
      <c r="AC42" s="45" t="s">
        <v>26</v>
      </c>
    </row>
    <row r="43" spans="1:29" s="61" customFormat="1" ht="47.25" customHeight="1" x14ac:dyDescent="0.25">
      <c r="A43" s="41" t="s">
        <v>183</v>
      </c>
      <c r="B43" s="42" t="s">
        <v>184</v>
      </c>
      <c r="C43" s="43" t="s">
        <v>25</v>
      </c>
      <c r="D43" s="43">
        <f t="shared" ref="D43" si="113">IF(NOT(SUM(D45)=0),SUM(D45),"нд")</f>
        <v>3.5310000000000001</v>
      </c>
      <c r="E43" s="43">
        <f t="shared" ref="E43" si="114">IF(NOT(SUM(E45)=0),SUM(E45),"нд")</f>
        <v>10.685</v>
      </c>
      <c r="F43" s="43" t="str">
        <f t="shared" ref="F43:G43" si="115">IF(NOT(SUM(F45)=0),SUM(F45),"нд")</f>
        <v>нд</v>
      </c>
      <c r="G43" s="43">
        <f t="shared" si="115"/>
        <v>3.5310000000000001</v>
      </c>
      <c r="H43" s="43">
        <f t="shared" ref="H43:Q43" si="116">IF(NOT(SUM(H45)=0),SUM(H45),"нд")</f>
        <v>3.5310000000000001</v>
      </c>
      <c r="I43" s="43" t="str">
        <f t="shared" si="116"/>
        <v>нд</v>
      </c>
      <c r="J43" s="43" t="str">
        <f t="shared" si="116"/>
        <v>нд</v>
      </c>
      <c r="K43" s="43">
        <f t="shared" si="116"/>
        <v>3.5310000000000001</v>
      </c>
      <c r="L43" s="43" t="str">
        <f t="shared" si="116"/>
        <v>нд</v>
      </c>
      <c r="M43" s="43">
        <f t="shared" si="116"/>
        <v>2.2130000000000001</v>
      </c>
      <c r="N43" s="43" t="str">
        <f t="shared" si="116"/>
        <v>нд</v>
      </c>
      <c r="O43" s="43" t="str">
        <f t="shared" si="116"/>
        <v>нд</v>
      </c>
      <c r="P43" s="43">
        <f t="shared" si="116"/>
        <v>2.2130000000000001</v>
      </c>
      <c r="Q43" s="43" t="str">
        <f t="shared" si="116"/>
        <v>нд</v>
      </c>
      <c r="R43" s="43" t="str">
        <f t="shared" ref="R43" si="117">IF(NOT(SUM(R45)=0),SUM(R45),"нд")</f>
        <v>нд</v>
      </c>
      <c r="S43" s="55">
        <f t="shared" ref="S43:U43" si="118">IF(NOT(SUM(S45)=0),SUM(S45),"нд")</f>
        <v>-1.3180000000000001</v>
      </c>
      <c r="T43" s="116">
        <f t="shared" si="10"/>
        <v>-37.33</v>
      </c>
      <c r="U43" s="55" t="str">
        <f t="shared" si="118"/>
        <v>нд</v>
      </c>
      <c r="V43" s="116" t="str">
        <f t="shared" si="12"/>
        <v>нд</v>
      </c>
      <c r="W43" s="55" t="str">
        <f t="shared" ref="W43" si="119">IF(NOT(SUM(W45)=0),SUM(W45),"нд")</f>
        <v>нд</v>
      </c>
      <c r="X43" s="116" t="str">
        <f t="shared" si="14"/>
        <v>нд</v>
      </c>
      <c r="Y43" s="55">
        <f t="shared" ref="Y43" si="120">IF(NOT(SUM(Y45)=0),SUM(Y45),"нд")</f>
        <v>-1.3180000000000001</v>
      </c>
      <c r="Z43" s="116">
        <f t="shared" si="16"/>
        <v>-37.33</v>
      </c>
      <c r="AA43" s="55" t="str">
        <f t="shared" ref="AA43" si="121">IF(NOT(SUM(AA45)=0),SUM(AA45),"нд")</f>
        <v>нд</v>
      </c>
      <c r="AB43" s="116" t="str">
        <f t="shared" si="18"/>
        <v>нд</v>
      </c>
      <c r="AC43" s="43" t="s">
        <v>384</v>
      </c>
    </row>
    <row r="44" spans="1:29" s="61" customFormat="1" x14ac:dyDescent="0.25">
      <c r="A44" s="28" t="s">
        <v>183</v>
      </c>
      <c r="B44" s="31" t="s">
        <v>67</v>
      </c>
      <c r="C44" s="30" t="s">
        <v>25</v>
      </c>
      <c r="D44" s="30">
        <f t="shared" ref="D44" si="122">IF(NOT(SUM(D45)=0),SUM(D45),"нд")</f>
        <v>3.5310000000000001</v>
      </c>
      <c r="E44" s="28">
        <f t="shared" ref="E44" si="123">IF(NOT(SUM(E45)=0),SUM(E45),"нд")</f>
        <v>10.685</v>
      </c>
      <c r="F44" s="103" t="str">
        <f t="shared" ref="F44:U44" si="124">IF(NOT(SUM(F45)=0),SUM(F45),"нд")</f>
        <v>нд</v>
      </c>
      <c r="G44" s="103">
        <f t="shared" si="124"/>
        <v>3.5310000000000001</v>
      </c>
      <c r="H44" s="103">
        <f t="shared" si="124"/>
        <v>3.5310000000000001</v>
      </c>
      <c r="I44" s="103" t="str">
        <f t="shared" si="124"/>
        <v>нд</v>
      </c>
      <c r="J44" s="103" t="str">
        <f t="shared" si="124"/>
        <v>нд</v>
      </c>
      <c r="K44" s="103">
        <f t="shared" si="124"/>
        <v>3.5310000000000001</v>
      </c>
      <c r="L44" s="103" t="str">
        <f t="shared" si="124"/>
        <v>нд</v>
      </c>
      <c r="M44" s="121">
        <f t="shared" si="124"/>
        <v>2.2130000000000001</v>
      </c>
      <c r="N44" s="103" t="str">
        <f t="shared" si="124"/>
        <v>нд</v>
      </c>
      <c r="O44" s="103" t="str">
        <f t="shared" si="124"/>
        <v>нд</v>
      </c>
      <c r="P44" s="121">
        <f t="shared" si="124"/>
        <v>2.2130000000000001</v>
      </c>
      <c r="Q44" s="103" t="str">
        <f t="shared" si="124"/>
        <v>нд</v>
      </c>
      <c r="R44" s="103" t="str">
        <f t="shared" si="124"/>
        <v>нд</v>
      </c>
      <c r="S44" s="121">
        <f t="shared" si="124"/>
        <v>-1.3180000000000001</v>
      </c>
      <c r="T44" s="122">
        <f t="shared" si="10"/>
        <v>-37.33</v>
      </c>
      <c r="U44" s="121" t="str">
        <f t="shared" si="124"/>
        <v>нд</v>
      </c>
      <c r="V44" s="121" t="str">
        <f t="shared" si="12"/>
        <v>нд</v>
      </c>
      <c r="W44" s="121" t="str">
        <f t="shared" ref="W44" si="125">IF(NOT(SUM(W45)=0),SUM(W45),"нд")</f>
        <v>нд</v>
      </c>
      <c r="X44" s="121" t="str">
        <f t="shared" si="14"/>
        <v>нд</v>
      </c>
      <c r="Y44" s="121">
        <f t="shared" ref="Y44" si="126">IF(NOT(SUM(Y45)=0),SUM(Y45),"нд")</f>
        <v>-1.3180000000000001</v>
      </c>
      <c r="Z44" s="122">
        <f t="shared" si="16"/>
        <v>-37.33</v>
      </c>
      <c r="AA44" s="121" t="str">
        <f t="shared" ref="AA44" si="127">IF(NOT(SUM(AA45)=0),SUM(AA45),"нд")</f>
        <v>нд</v>
      </c>
      <c r="AB44" s="121" t="str">
        <f t="shared" si="18"/>
        <v>нд</v>
      </c>
      <c r="AC44" s="30" t="s">
        <v>384</v>
      </c>
    </row>
    <row r="45" spans="1:29" s="61" customFormat="1" ht="45" customHeight="1" x14ac:dyDescent="0.25">
      <c r="A45" s="34" t="s">
        <v>440</v>
      </c>
      <c r="B45" s="123" t="s">
        <v>441</v>
      </c>
      <c r="C45" s="34" t="s">
        <v>442</v>
      </c>
      <c r="D45" s="84">
        <v>3.5310000000000001</v>
      </c>
      <c r="E45" s="45">
        <v>10.685</v>
      </c>
      <c r="F45" s="34" t="s">
        <v>26</v>
      </c>
      <c r="G45" s="45">
        <v>3.5310000000000001</v>
      </c>
      <c r="H45" s="124">
        <f t="shared" ref="H45" si="128">IF(NOT(SUM(I45,J45,K45,L45)=0),SUM(I45,J45,K45,L45),"нд")</f>
        <v>3.5310000000000001</v>
      </c>
      <c r="I45" s="34" t="s">
        <v>26</v>
      </c>
      <c r="J45" s="34" t="s">
        <v>26</v>
      </c>
      <c r="K45" s="86">
        <v>3.5310000000000001</v>
      </c>
      <c r="L45" s="34" t="s">
        <v>26</v>
      </c>
      <c r="M45" s="124">
        <f t="shared" ref="M45" si="129">IF(NOT(SUM(N45,O45,P45,Q45)=0),SUM(N45,O45,P45,Q45),"нд")</f>
        <v>2.2130000000000001</v>
      </c>
      <c r="N45" s="34" t="s">
        <v>26</v>
      </c>
      <c r="O45" s="34" t="s">
        <v>26</v>
      </c>
      <c r="P45" s="86">
        <v>2.2130000000000001</v>
      </c>
      <c r="Q45" s="34" t="s">
        <v>26</v>
      </c>
      <c r="R45" s="86" t="s">
        <v>26</v>
      </c>
      <c r="S45" s="59">
        <f>IF(NOT(SUM(U45,W45,Y45,AA45)=0),SUM(U45,W45,Y45,AA45),"нд")</f>
        <v>-1.3180000000000001</v>
      </c>
      <c r="T45" s="105">
        <f t="shared" si="10"/>
        <v>-37.33</v>
      </c>
      <c r="U45" s="59" t="str">
        <f>IF(SUM(N45)-SUM(I45)=0,"нд",SUM(N45)-SUM(I45))</f>
        <v>нд</v>
      </c>
      <c r="V45" s="105" t="str">
        <f t="shared" si="12"/>
        <v>нд</v>
      </c>
      <c r="W45" s="59" t="str">
        <f>IF(SUM(O45)-SUM(J45)=0,"нд",SUM(O45)-SUM(J45))</f>
        <v>нд</v>
      </c>
      <c r="X45" s="105" t="str">
        <f t="shared" si="14"/>
        <v>нд</v>
      </c>
      <c r="Y45" s="59">
        <f>IF(SUM(P45)-SUM(K45)=0,"нд",SUM(P45)-SUM(K45))</f>
        <v>-1.3180000000000001</v>
      </c>
      <c r="Z45" s="105">
        <f t="shared" si="16"/>
        <v>-37.33</v>
      </c>
      <c r="AA45" s="59" t="str">
        <f>IF(SUM(Q45)-SUM(L45)=0,"нд",SUM(Q45)-SUM(L45))</f>
        <v>нд</v>
      </c>
      <c r="AB45" s="105" t="str">
        <f t="shared" si="18"/>
        <v>нд</v>
      </c>
      <c r="AC45" s="100" t="s">
        <v>472</v>
      </c>
    </row>
    <row r="46" spans="1:29" s="61" customFormat="1" ht="57" customHeight="1" x14ac:dyDescent="0.25">
      <c r="A46" s="38" t="s">
        <v>185</v>
      </c>
      <c r="B46" s="39" t="s">
        <v>186</v>
      </c>
      <c r="C46" s="40" t="s">
        <v>25</v>
      </c>
      <c r="D46" s="53" t="str">
        <f t="shared" ref="D46:E46" si="130">IF(NOT(SUM(D47,D49)=0),SUM(D47,D49),"нд")</f>
        <v>нд</v>
      </c>
      <c r="E46" s="53" t="str">
        <f t="shared" si="130"/>
        <v>нд</v>
      </c>
      <c r="F46" s="53" t="str">
        <f t="shared" ref="F46:S46" si="131">IF(NOT(SUM(F47,F49)=0),SUM(F47,F49),"нд")</f>
        <v>нд</v>
      </c>
      <c r="G46" s="53" t="str">
        <f t="shared" si="131"/>
        <v>нд</v>
      </c>
      <c r="H46" s="53" t="str">
        <f t="shared" si="131"/>
        <v>нд</v>
      </c>
      <c r="I46" s="53" t="str">
        <f t="shared" si="131"/>
        <v>нд</v>
      </c>
      <c r="J46" s="53" t="str">
        <f t="shared" si="131"/>
        <v>нд</v>
      </c>
      <c r="K46" s="53" t="str">
        <f t="shared" si="131"/>
        <v>нд</v>
      </c>
      <c r="L46" s="53" t="str">
        <f t="shared" si="131"/>
        <v>нд</v>
      </c>
      <c r="M46" s="53" t="str">
        <f t="shared" si="131"/>
        <v>нд</v>
      </c>
      <c r="N46" s="53" t="str">
        <f t="shared" si="131"/>
        <v>нд</v>
      </c>
      <c r="O46" s="53" t="str">
        <f t="shared" si="131"/>
        <v>нд</v>
      </c>
      <c r="P46" s="53" t="str">
        <f t="shared" si="131"/>
        <v>нд</v>
      </c>
      <c r="Q46" s="53" t="str">
        <f t="shared" si="131"/>
        <v>нд</v>
      </c>
      <c r="R46" s="53" t="str">
        <f t="shared" si="131"/>
        <v>нд</v>
      </c>
      <c r="S46" s="53" t="str">
        <f t="shared" si="131"/>
        <v>нд</v>
      </c>
      <c r="T46" s="115" t="str">
        <f t="shared" si="10"/>
        <v>нд</v>
      </c>
      <c r="U46" s="53" t="str">
        <f t="shared" ref="U46" si="132">IF(NOT(SUM(U47,U49)=0),SUM(U47,U49),"нд")</f>
        <v>нд</v>
      </c>
      <c r="V46" s="115" t="str">
        <f t="shared" si="12"/>
        <v>нд</v>
      </c>
      <c r="W46" s="53" t="str">
        <f t="shared" ref="W46" si="133">IF(NOT(SUM(W47,W49)=0),SUM(W47,W49),"нд")</f>
        <v>нд</v>
      </c>
      <c r="X46" s="115" t="str">
        <f t="shared" si="14"/>
        <v>нд</v>
      </c>
      <c r="Y46" s="53" t="str">
        <f t="shared" ref="Y46" si="134">IF(NOT(SUM(Y47,Y49)=0),SUM(Y47,Y49),"нд")</f>
        <v>нд</v>
      </c>
      <c r="Z46" s="115" t="str">
        <f t="shared" si="16"/>
        <v>нд</v>
      </c>
      <c r="AA46" s="53" t="str">
        <f t="shared" ref="AA46" si="135">IF(NOT(SUM(AA47,AA49)=0),SUM(AA47,AA49),"нд")</f>
        <v>нд</v>
      </c>
      <c r="AB46" s="115" t="str">
        <f t="shared" si="18"/>
        <v>нд</v>
      </c>
      <c r="AC46" s="40" t="s">
        <v>384</v>
      </c>
    </row>
    <row r="47" spans="1:29" s="61" customFormat="1" ht="63" x14ac:dyDescent="0.25">
      <c r="A47" s="41" t="s">
        <v>187</v>
      </c>
      <c r="B47" s="42" t="s">
        <v>188</v>
      </c>
      <c r="C47" s="43" t="s">
        <v>25</v>
      </c>
      <c r="D47" s="43" t="str">
        <f t="shared" ref="D47:E47" si="136">IF(NOT(SUM(D48)=0),SUM(D48),"нд")</f>
        <v>нд</v>
      </c>
      <c r="E47" s="43" t="str">
        <f t="shared" si="136"/>
        <v>нд</v>
      </c>
      <c r="F47" s="43" t="str">
        <f t="shared" ref="F47:G47" si="137">IF(NOT(SUM(F48)=0),SUM(F48),"нд")</f>
        <v>нд</v>
      </c>
      <c r="G47" s="43" t="str">
        <f t="shared" si="137"/>
        <v>нд</v>
      </c>
      <c r="H47" s="43" t="str">
        <f t="shared" ref="H47:Q47" si="138">IF(NOT(SUM(H48)=0),SUM(H48),"нд")</f>
        <v>нд</v>
      </c>
      <c r="I47" s="43" t="str">
        <f t="shared" si="138"/>
        <v>нд</v>
      </c>
      <c r="J47" s="43" t="str">
        <f t="shared" si="138"/>
        <v>нд</v>
      </c>
      <c r="K47" s="43" t="str">
        <f t="shared" si="138"/>
        <v>нд</v>
      </c>
      <c r="L47" s="43" t="str">
        <f t="shared" si="138"/>
        <v>нд</v>
      </c>
      <c r="M47" s="43" t="str">
        <f t="shared" si="138"/>
        <v>нд</v>
      </c>
      <c r="N47" s="43" t="str">
        <f t="shared" si="138"/>
        <v>нд</v>
      </c>
      <c r="O47" s="43" t="str">
        <f t="shared" si="138"/>
        <v>нд</v>
      </c>
      <c r="P47" s="43" t="str">
        <f t="shared" si="138"/>
        <v>нд</v>
      </c>
      <c r="Q47" s="43" t="str">
        <f t="shared" si="138"/>
        <v>нд</v>
      </c>
      <c r="R47" s="43" t="str">
        <f t="shared" ref="R47" si="139">IF(NOT(SUM(R48)=0),SUM(R48),"нд")</f>
        <v>нд</v>
      </c>
      <c r="S47" s="55" t="str">
        <f t="shared" ref="S47:AA47" si="140">IF(NOT(SUM(S48)=0),SUM(S48),"нд")</f>
        <v>нд</v>
      </c>
      <c r="T47" s="116" t="str">
        <f t="shared" si="10"/>
        <v>нд</v>
      </c>
      <c r="U47" s="55" t="str">
        <f t="shared" si="140"/>
        <v>нд</v>
      </c>
      <c r="V47" s="116" t="str">
        <f t="shared" si="12"/>
        <v>нд</v>
      </c>
      <c r="W47" s="55" t="str">
        <f t="shared" si="140"/>
        <v>нд</v>
      </c>
      <c r="X47" s="116" t="str">
        <f t="shared" si="14"/>
        <v>нд</v>
      </c>
      <c r="Y47" s="55" t="str">
        <f t="shared" si="140"/>
        <v>нд</v>
      </c>
      <c r="Z47" s="116" t="str">
        <f t="shared" si="16"/>
        <v>нд</v>
      </c>
      <c r="AA47" s="55" t="str">
        <f t="shared" si="140"/>
        <v>нд</v>
      </c>
      <c r="AB47" s="116" t="str">
        <f t="shared" si="18"/>
        <v>нд</v>
      </c>
      <c r="AC47" s="43" t="s">
        <v>384</v>
      </c>
    </row>
    <row r="48" spans="1:29" s="61" customFormat="1" x14ac:dyDescent="0.25">
      <c r="A48" s="34" t="s">
        <v>26</v>
      </c>
      <c r="B48" s="34" t="s">
        <v>26</v>
      </c>
      <c r="C48" s="34" t="s">
        <v>26</v>
      </c>
      <c r="D48" s="34" t="s">
        <v>26</v>
      </c>
      <c r="E48" s="34" t="s">
        <v>26</v>
      </c>
      <c r="F48" s="34" t="s">
        <v>26</v>
      </c>
      <c r="G48" s="34" t="s">
        <v>26</v>
      </c>
      <c r="H48" s="34" t="s">
        <v>26</v>
      </c>
      <c r="I48" s="34" t="s">
        <v>26</v>
      </c>
      <c r="J48" s="34" t="s">
        <v>26</v>
      </c>
      <c r="K48" s="34" t="s">
        <v>26</v>
      </c>
      <c r="L48" s="34" t="s">
        <v>26</v>
      </c>
      <c r="M48" s="34" t="s">
        <v>26</v>
      </c>
      <c r="N48" s="34" t="s">
        <v>26</v>
      </c>
      <c r="O48" s="34" t="s">
        <v>26</v>
      </c>
      <c r="P48" s="34" t="s">
        <v>26</v>
      </c>
      <c r="Q48" s="34" t="s">
        <v>26</v>
      </c>
      <c r="R48" s="65" t="str">
        <f t="shared" ref="R48" si="141">IF(NOT(OR(G48="нд",I48="нд")),G48-I48,G48)</f>
        <v>нд</v>
      </c>
      <c r="S48" s="59" t="str">
        <f>IF(NOT(SUM(U48,W48,Y48,AA48)=0),SUM(U48,W48,Y48,AA48),"нд")</f>
        <v>нд</v>
      </c>
      <c r="T48" s="105" t="str">
        <f t="shared" si="10"/>
        <v>нд</v>
      </c>
      <c r="U48" s="59" t="str">
        <f>IF(SUM(N48)-SUM(I48)=0,"нд",SUM(N48)-SUM(I48))</f>
        <v>нд</v>
      </c>
      <c r="V48" s="105" t="str">
        <f t="shared" si="12"/>
        <v>нд</v>
      </c>
      <c r="W48" s="59" t="str">
        <f>IF(SUM(O48)-SUM(J48)=0,"нд",SUM(O48)-SUM(J48))</f>
        <v>нд</v>
      </c>
      <c r="X48" s="105" t="str">
        <f t="shared" si="14"/>
        <v>нд</v>
      </c>
      <c r="Y48" s="59" t="str">
        <f>IF(SUM(P48)-SUM(K48)=0,"нд",SUM(P48)-SUM(K48))</f>
        <v>нд</v>
      </c>
      <c r="Z48" s="105" t="str">
        <f t="shared" si="16"/>
        <v>нд</v>
      </c>
      <c r="AA48" s="59" t="str">
        <f>IF(SUM(Q48)-SUM(L48)=0,"нд",SUM(Q48)-SUM(L48))</f>
        <v>нд</v>
      </c>
      <c r="AB48" s="105" t="str">
        <f t="shared" si="18"/>
        <v>нд</v>
      </c>
      <c r="AC48" s="34" t="s">
        <v>26</v>
      </c>
    </row>
    <row r="49" spans="1:29" s="61" customFormat="1" ht="47.25" x14ac:dyDescent="0.25">
      <c r="A49" s="41" t="s">
        <v>189</v>
      </c>
      <c r="B49" s="42" t="s">
        <v>190</v>
      </c>
      <c r="C49" s="43" t="s">
        <v>25</v>
      </c>
      <c r="D49" s="43" t="str">
        <f t="shared" ref="D49" si="142">IF(NOT(SUM(D50)=0),SUM(D50),"нд")</f>
        <v>нд</v>
      </c>
      <c r="E49" s="43" t="str">
        <f t="shared" ref="E49" si="143">IF(NOT(SUM(E50)=0),SUM(E50),"нд")</f>
        <v>нд</v>
      </c>
      <c r="F49" s="43" t="str">
        <f t="shared" ref="F49:G49" si="144">IF(NOT(SUM(F50)=0),SUM(F50),"нд")</f>
        <v>нд</v>
      </c>
      <c r="G49" s="43" t="str">
        <f t="shared" si="144"/>
        <v>нд</v>
      </c>
      <c r="H49" s="43" t="str">
        <f t="shared" ref="H49:Q49" si="145">IF(NOT(SUM(H50)=0),SUM(H50),"нд")</f>
        <v>нд</v>
      </c>
      <c r="I49" s="43" t="str">
        <f t="shared" si="145"/>
        <v>нд</v>
      </c>
      <c r="J49" s="43" t="str">
        <f t="shared" si="145"/>
        <v>нд</v>
      </c>
      <c r="K49" s="43" t="str">
        <f t="shared" si="145"/>
        <v>нд</v>
      </c>
      <c r="L49" s="43" t="str">
        <f t="shared" si="145"/>
        <v>нд</v>
      </c>
      <c r="M49" s="43" t="str">
        <f t="shared" si="145"/>
        <v>нд</v>
      </c>
      <c r="N49" s="43" t="str">
        <f t="shared" si="145"/>
        <v>нд</v>
      </c>
      <c r="O49" s="43" t="str">
        <f t="shared" si="145"/>
        <v>нд</v>
      </c>
      <c r="P49" s="43" t="str">
        <f t="shared" si="145"/>
        <v>нд</v>
      </c>
      <c r="Q49" s="43" t="str">
        <f t="shared" si="145"/>
        <v>нд</v>
      </c>
      <c r="R49" s="43" t="str">
        <f t="shared" ref="R49" si="146">IF(NOT(SUM(R50)=0),SUM(R50),"нд")</f>
        <v>нд</v>
      </c>
      <c r="S49" s="55" t="str">
        <f t="shared" ref="S49" si="147">IF(NOT(SUM(S50)=0),SUM(S50),"нд")</f>
        <v>нд</v>
      </c>
      <c r="T49" s="116" t="str">
        <f t="shared" si="10"/>
        <v>нд</v>
      </c>
      <c r="U49" s="55" t="str">
        <f t="shared" ref="U49" si="148">IF(NOT(SUM(U50)=0),SUM(U50),"нд")</f>
        <v>нд</v>
      </c>
      <c r="V49" s="116" t="str">
        <f t="shared" si="12"/>
        <v>нд</v>
      </c>
      <c r="W49" s="55" t="str">
        <f t="shared" ref="W49" si="149">IF(NOT(SUM(W50)=0),SUM(W50),"нд")</f>
        <v>нд</v>
      </c>
      <c r="X49" s="116" t="str">
        <f t="shared" si="14"/>
        <v>нд</v>
      </c>
      <c r="Y49" s="55" t="str">
        <f t="shared" ref="Y49" si="150">IF(NOT(SUM(Y50)=0),SUM(Y50),"нд")</f>
        <v>нд</v>
      </c>
      <c r="Z49" s="116" t="str">
        <f t="shared" si="16"/>
        <v>нд</v>
      </c>
      <c r="AA49" s="55" t="str">
        <f t="shared" ref="AA49" si="151">IF(NOT(SUM(AA50)=0),SUM(AA50),"нд")</f>
        <v>нд</v>
      </c>
      <c r="AB49" s="116" t="str">
        <f t="shared" si="18"/>
        <v>нд</v>
      </c>
      <c r="AC49" s="43" t="s">
        <v>384</v>
      </c>
    </row>
    <row r="50" spans="1:29" s="61" customFormat="1" ht="14.25" customHeight="1" x14ac:dyDescent="0.25">
      <c r="A50" s="34" t="s">
        <v>26</v>
      </c>
      <c r="B50" s="34" t="s">
        <v>26</v>
      </c>
      <c r="C50" s="34" t="s">
        <v>26</v>
      </c>
      <c r="D50" s="34" t="s">
        <v>26</v>
      </c>
      <c r="E50" s="34" t="s">
        <v>26</v>
      </c>
      <c r="F50" s="34" t="s">
        <v>26</v>
      </c>
      <c r="G50" s="34" t="s">
        <v>26</v>
      </c>
      <c r="H50" s="34" t="s">
        <v>26</v>
      </c>
      <c r="I50" s="34" t="s">
        <v>26</v>
      </c>
      <c r="J50" s="34" t="s">
        <v>26</v>
      </c>
      <c r="K50" s="34" t="s">
        <v>26</v>
      </c>
      <c r="L50" s="34" t="s">
        <v>26</v>
      </c>
      <c r="M50" s="34" t="s">
        <v>26</v>
      </c>
      <c r="N50" s="34" t="s">
        <v>26</v>
      </c>
      <c r="O50" s="34" t="s">
        <v>26</v>
      </c>
      <c r="P50" s="34" t="s">
        <v>26</v>
      </c>
      <c r="Q50" s="34" t="s">
        <v>26</v>
      </c>
      <c r="R50" s="65" t="str">
        <f t="shared" ref="R50" si="152">IF(NOT(OR(G50="нд",I50="нд")),G50-I50,G50)</f>
        <v>нд</v>
      </c>
      <c r="S50" s="59" t="str">
        <f>IF(NOT(SUM(U50,W50,Y50,AA50)=0),SUM(U50,W50,Y50,AA50),"нд")</f>
        <v>нд</v>
      </c>
      <c r="T50" s="105" t="str">
        <f t="shared" si="10"/>
        <v>нд</v>
      </c>
      <c r="U50" s="59" t="str">
        <f>IF(SUM(N50)-SUM(I50)=0,"нд",SUM(N50)-SUM(I50))</f>
        <v>нд</v>
      </c>
      <c r="V50" s="105" t="str">
        <f t="shared" si="12"/>
        <v>нд</v>
      </c>
      <c r="W50" s="59" t="str">
        <f>IF(SUM(O50)-SUM(J50)=0,"нд",SUM(O50)-SUM(J50))</f>
        <v>нд</v>
      </c>
      <c r="X50" s="105" t="str">
        <f t="shared" si="14"/>
        <v>нд</v>
      </c>
      <c r="Y50" s="59" t="str">
        <f>IF(SUM(P50)-SUM(K50)=0,"нд",SUM(P50)-SUM(K50))</f>
        <v>нд</v>
      </c>
      <c r="Z50" s="105" t="str">
        <f t="shared" si="16"/>
        <v>нд</v>
      </c>
      <c r="AA50" s="59" t="str">
        <f>IF(SUM(Q50)-SUM(L50)=0,"нд",SUM(Q50)-SUM(L50))</f>
        <v>нд</v>
      </c>
      <c r="AB50" s="105" t="str">
        <f t="shared" si="18"/>
        <v>нд</v>
      </c>
      <c r="AC50" s="34" t="s">
        <v>26</v>
      </c>
    </row>
    <row r="51" spans="1:29" s="61" customFormat="1" ht="47.25" customHeight="1" x14ac:dyDescent="0.25">
      <c r="A51" s="38" t="s">
        <v>191</v>
      </c>
      <c r="B51" s="39" t="s">
        <v>192</v>
      </c>
      <c r="C51" s="40" t="s">
        <v>25</v>
      </c>
      <c r="D51" s="53" t="str">
        <f t="shared" ref="D51:E51" si="153">IF(NOT(SUM(D52,D59)=0),SUM(D52,D59),"нд")</f>
        <v>нд</v>
      </c>
      <c r="E51" s="53" t="str">
        <f t="shared" si="153"/>
        <v>нд</v>
      </c>
      <c r="F51" s="53" t="str">
        <f t="shared" ref="F51:S51" si="154">IF(NOT(SUM(F52,F59)=0),SUM(F52,F59),"нд")</f>
        <v>нд</v>
      </c>
      <c r="G51" s="53" t="str">
        <f t="shared" si="154"/>
        <v>нд</v>
      </c>
      <c r="H51" s="53" t="str">
        <f t="shared" si="154"/>
        <v>нд</v>
      </c>
      <c r="I51" s="53" t="str">
        <f t="shared" si="154"/>
        <v>нд</v>
      </c>
      <c r="J51" s="53" t="str">
        <f t="shared" si="154"/>
        <v>нд</v>
      </c>
      <c r="K51" s="53" t="str">
        <f t="shared" si="154"/>
        <v>нд</v>
      </c>
      <c r="L51" s="53" t="str">
        <f t="shared" si="154"/>
        <v>нд</v>
      </c>
      <c r="M51" s="53" t="str">
        <f t="shared" si="154"/>
        <v>нд</v>
      </c>
      <c r="N51" s="53" t="str">
        <f t="shared" si="154"/>
        <v>нд</v>
      </c>
      <c r="O51" s="53" t="str">
        <f t="shared" si="154"/>
        <v>нд</v>
      </c>
      <c r="P51" s="53" t="str">
        <f t="shared" si="154"/>
        <v>нд</v>
      </c>
      <c r="Q51" s="53" t="str">
        <f t="shared" si="154"/>
        <v>нд</v>
      </c>
      <c r="R51" s="53" t="str">
        <f t="shared" si="154"/>
        <v>нд</v>
      </c>
      <c r="S51" s="53" t="str">
        <f t="shared" si="154"/>
        <v>нд</v>
      </c>
      <c r="T51" s="115" t="str">
        <f t="shared" si="10"/>
        <v>нд</v>
      </c>
      <c r="U51" s="53" t="str">
        <f t="shared" ref="U51" si="155">IF(NOT(SUM(U52,U59)=0),SUM(U52,U59),"нд")</f>
        <v>нд</v>
      </c>
      <c r="V51" s="115" t="str">
        <f t="shared" si="12"/>
        <v>нд</v>
      </c>
      <c r="W51" s="53" t="str">
        <f t="shared" ref="W51" si="156">IF(NOT(SUM(W52,W59)=0),SUM(W52,W59),"нд")</f>
        <v>нд</v>
      </c>
      <c r="X51" s="115" t="str">
        <f t="shared" si="14"/>
        <v>нд</v>
      </c>
      <c r="Y51" s="53" t="str">
        <f t="shared" ref="Y51" si="157">IF(NOT(SUM(Y52,Y59)=0),SUM(Y52,Y59),"нд")</f>
        <v>нд</v>
      </c>
      <c r="Z51" s="115" t="str">
        <f t="shared" si="16"/>
        <v>нд</v>
      </c>
      <c r="AA51" s="53" t="str">
        <f t="shared" ref="AA51" si="158">IF(NOT(SUM(AA52,AA59)=0),SUM(AA52,AA59),"нд")</f>
        <v>нд</v>
      </c>
      <c r="AB51" s="115" t="str">
        <f t="shared" si="18"/>
        <v>нд</v>
      </c>
      <c r="AC51" s="40" t="s">
        <v>384</v>
      </c>
    </row>
    <row r="52" spans="1:29" s="61" customFormat="1" ht="51" customHeight="1" x14ac:dyDescent="0.25">
      <c r="A52" s="41" t="s">
        <v>193</v>
      </c>
      <c r="B52" s="42" t="s">
        <v>194</v>
      </c>
      <c r="C52" s="43" t="s">
        <v>25</v>
      </c>
      <c r="D52" s="43" t="str">
        <f t="shared" ref="D52:E52" si="159">IF(NOT(SUM(D53,D55,D57)=0),SUM(D53,D55,D57),"нд")</f>
        <v>нд</v>
      </c>
      <c r="E52" s="43" t="str">
        <f t="shared" si="159"/>
        <v>нд</v>
      </c>
      <c r="F52" s="43" t="str">
        <f t="shared" ref="F52:S52" si="160">IF(NOT(SUM(F53,F55,F57)=0),SUM(F53,F55,F57),"нд")</f>
        <v>нд</v>
      </c>
      <c r="G52" s="43" t="str">
        <f t="shared" si="160"/>
        <v>нд</v>
      </c>
      <c r="H52" s="43" t="str">
        <f t="shared" si="160"/>
        <v>нд</v>
      </c>
      <c r="I52" s="43" t="str">
        <f t="shared" si="160"/>
        <v>нд</v>
      </c>
      <c r="J52" s="43" t="str">
        <f t="shared" si="160"/>
        <v>нд</v>
      </c>
      <c r="K52" s="43" t="str">
        <f t="shared" si="160"/>
        <v>нд</v>
      </c>
      <c r="L52" s="43" t="str">
        <f t="shared" si="160"/>
        <v>нд</v>
      </c>
      <c r="M52" s="43" t="str">
        <f t="shared" si="160"/>
        <v>нд</v>
      </c>
      <c r="N52" s="43" t="str">
        <f t="shared" si="160"/>
        <v>нд</v>
      </c>
      <c r="O52" s="43" t="str">
        <f t="shared" si="160"/>
        <v>нд</v>
      </c>
      <c r="P52" s="43" t="str">
        <f t="shared" si="160"/>
        <v>нд</v>
      </c>
      <c r="Q52" s="43" t="str">
        <f t="shared" si="160"/>
        <v>нд</v>
      </c>
      <c r="R52" s="43" t="str">
        <f t="shared" si="160"/>
        <v>нд</v>
      </c>
      <c r="S52" s="55" t="str">
        <f t="shared" si="160"/>
        <v>нд</v>
      </c>
      <c r="T52" s="116" t="str">
        <f t="shared" si="10"/>
        <v>нд</v>
      </c>
      <c r="U52" s="55" t="str">
        <f t="shared" ref="U52" si="161">IF(NOT(SUM(U53,U55,U57)=0),SUM(U53,U55,U57),"нд")</f>
        <v>нд</v>
      </c>
      <c r="V52" s="116" t="str">
        <f t="shared" si="12"/>
        <v>нд</v>
      </c>
      <c r="W52" s="55" t="str">
        <f t="shared" ref="W52" si="162">IF(NOT(SUM(W53,W55,W57)=0),SUM(W53,W55,W57),"нд")</f>
        <v>нд</v>
      </c>
      <c r="X52" s="116" t="str">
        <f t="shared" si="14"/>
        <v>нд</v>
      </c>
      <c r="Y52" s="55" t="str">
        <f t="shared" ref="Y52" si="163">IF(NOT(SUM(Y53,Y55,Y57)=0),SUM(Y53,Y55,Y57),"нд")</f>
        <v>нд</v>
      </c>
      <c r="Z52" s="116" t="str">
        <f t="shared" si="16"/>
        <v>нд</v>
      </c>
      <c r="AA52" s="55" t="str">
        <f t="shared" ref="AA52" si="164">IF(NOT(SUM(AA53,AA55,AA57)=0),SUM(AA53,AA55,AA57),"нд")</f>
        <v>нд</v>
      </c>
      <c r="AB52" s="116" t="str">
        <f t="shared" si="18"/>
        <v>нд</v>
      </c>
      <c r="AC52" s="43" t="s">
        <v>384</v>
      </c>
    </row>
    <row r="53" spans="1:29" s="61" customFormat="1" ht="94.5" x14ac:dyDescent="0.25">
      <c r="A53" s="46" t="s">
        <v>195</v>
      </c>
      <c r="B53" s="47" t="s">
        <v>196</v>
      </c>
      <c r="C53" s="48" t="s">
        <v>25</v>
      </c>
      <c r="D53" s="48" t="str">
        <f t="shared" ref="D53" si="165">IF(NOT(SUM(D54)=0),SUM(D54),"нд")</f>
        <v>нд</v>
      </c>
      <c r="E53" s="48" t="str">
        <f t="shared" ref="E53" si="166">IF(NOT(SUM(E54)=0),SUM(E54),"нд")</f>
        <v>нд</v>
      </c>
      <c r="F53" s="48" t="str">
        <f t="shared" ref="F53:G53" si="167">IF(NOT(SUM(F54)=0),SUM(F54),"нд")</f>
        <v>нд</v>
      </c>
      <c r="G53" s="48" t="str">
        <f t="shared" si="167"/>
        <v>нд</v>
      </c>
      <c r="H53" s="48" t="str">
        <f t="shared" ref="H53:Q53" si="168">IF(NOT(SUM(H54)=0),SUM(H54),"нд")</f>
        <v>нд</v>
      </c>
      <c r="I53" s="48" t="str">
        <f t="shared" si="168"/>
        <v>нд</v>
      </c>
      <c r="J53" s="48" t="str">
        <f t="shared" si="168"/>
        <v>нд</v>
      </c>
      <c r="K53" s="48" t="str">
        <f t="shared" si="168"/>
        <v>нд</v>
      </c>
      <c r="L53" s="48" t="str">
        <f t="shared" si="168"/>
        <v>нд</v>
      </c>
      <c r="M53" s="48" t="str">
        <f t="shared" si="168"/>
        <v>нд</v>
      </c>
      <c r="N53" s="48" t="str">
        <f t="shared" si="168"/>
        <v>нд</v>
      </c>
      <c r="O53" s="48" t="str">
        <f t="shared" si="168"/>
        <v>нд</v>
      </c>
      <c r="P53" s="48" t="str">
        <f t="shared" si="168"/>
        <v>нд</v>
      </c>
      <c r="Q53" s="48" t="str">
        <f t="shared" si="168"/>
        <v>нд</v>
      </c>
      <c r="R53" s="48" t="str">
        <f t="shared" ref="R53" si="169">IF(NOT(SUM(R54)=0),SUM(R54),"нд")</f>
        <v>нд</v>
      </c>
      <c r="S53" s="56" t="str">
        <f t="shared" ref="S53" si="170">IF(NOT(SUM(S54)=0),SUM(S54),"нд")</f>
        <v>нд</v>
      </c>
      <c r="T53" s="125" t="str">
        <f t="shared" si="10"/>
        <v>нд</v>
      </c>
      <c r="U53" s="56" t="str">
        <f t="shared" ref="U53" si="171">IF(NOT(SUM(U54)=0),SUM(U54),"нд")</f>
        <v>нд</v>
      </c>
      <c r="V53" s="125" t="str">
        <f t="shared" si="12"/>
        <v>нд</v>
      </c>
      <c r="W53" s="56" t="str">
        <f t="shared" ref="W53" si="172">IF(NOT(SUM(W54)=0),SUM(W54),"нд")</f>
        <v>нд</v>
      </c>
      <c r="X53" s="125" t="str">
        <f t="shared" si="14"/>
        <v>нд</v>
      </c>
      <c r="Y53" s="56" t="str">
        <f t="shared" ref="Y53" si="173">IF(NOT(SUM(Y54)=0),SUM(Y54),"нд")</f>
        <v>нд</v>
      </c>
      <c r="Z53" s="125" t="str">
        <f t="shared" si="16"/>
        <v>нд</v>
      </c>
      <c r="AA53" s="56" t="str">
        <f t="shared" ref="AA53" si="174">IF(NOT(SUM(AA54)=0),SUM(AA54),"нд")</f>
        <v>нд</v>
      </c>
      <c r="AB53" s="125" t="str">
        <f t="shared" si="18"/>
        <v>нд</v>
      </c>
      <c r="AC53" s="48" t="s">
        <v>384</v>
      </c>
    </row>
    <row r="54" spans="1:29" s="61" customFormat="1" ht="17.25" customHeight="1" x14ac:dyDescent="0.25">
      <c r="A54" s="34" t="s">
        <v>26</v>
      </c>
      <c r="B54" s="34" t="s">
        <v>26</v>
      </c>
      <c r="C54" s="34" t="s">
        <v>26</v>
      </c>
      <c r="D54" s="34" t="s">
        <v>26</v>
      </c>
      <c r="E54" s="34" t="s">
        <v>26</v>
      </c>
      <c r="F54" s="34" t="s">
        <v>26</v>
      </c>
      <c r="G54" s="34" t="s">
        <v>26</v>
      </c>
      <c r="H54" s="34" t="s">
        <v>26</v>
      </c>
      <c r="I54" s="34" t="s">
        <v>26</v>
      </c>
      <c r="J54" s="34" t="s">
        <v>26</v>
      </c>
      <c r="K54" s="34" t="s">
        <v>26</v>
      </c>
      <c r="L54" s="34" t="s">
        <v>26</v>
      </c>
      <c r="M54" s="34" t="s">
        <v>26</v>
      </c>
      <c r="N54" s="34" t="s">
        <v>26</v>
      </c>
      <c r="O54" s="34" t="s">
        <v>26</v>
      </c>
      <c r="P54" s="34" t="s">
        <v>26</v>
      </c>
      <c r="Q54" s="34" t="s">
        <v>26</v>
      </c>
      <c r="R54" s="65" t="str">
        <f t="shared" ref="R54" si="175">IF(NOT(OR(G54="нд",I54="нд")),G54-I54,G54)</f>
        <v>нд</v>
      </c>
      <c r="S54" s="59" t="str">
        <f>IF(NOT(SUM(U54,W54,Y54,AA54)=0),SUM(U54,W54,Y54,AA54),"нд")</f>
        <v>нд</v>
      </c>
      <c r="T54" s="105" t="str">
        <f t="shared" si="10"/>
        <v>нд</v>
      </c>
      <c r="U54" s="59" t="str">
        <f>IF(SUM(N54)-SUM(I54)=0,"нд",SUM(N54)-SUM(I54))</f>
        <v>нд</v>
      </c>
      <c r="V54" s="105" t="str">
        <f t="shared" si="12"/>
        <v>нд</v>
      </c>
      <c r="W54" s="59" t="str">
        <f>IF(SUM(O54)-SUM(J54)=0,"нд",SUM(O54)-SUM(J54))</f>
        <v>нд</v>
      </c>
      <c r="X54" s="105" t="str">
        <f t="shared" si="14"/>
        <v>нд</v>
      </c>
      <c r="Y54" s="59" t="str">
        <f>IF(SUM(P54)-SUM(K54)=0,"нд",SUM(P54)-SUM(K54))</f>
        <v>нд</v>
      </c>
      <c r="Z54" s="105" t="str">
        <f t="shared" si="16"/>
        <v>нд</v>
      </c>
      <c r="AA54" s="59" t="str">
        <f>IF(SUM(Q54)-SUM(L54)=0,"нд",SUM(Q54)-SUM(L54))</f>
        <v>нд</v>
      </c>
      <c r="AB54" s="105" t="str">
        <f t="shared" si="18"/>
        <v>нд</v>
      </c>
      <c r="AC54" s="34" t="s">
        <v>26</v>
      </c>
    </row>
    <row r="55" spans="1:29" s="61" customFormat="1" ht="94.5" x14ac:dyDescent="0.25">
      <c r="A55" s="46" t="s">
        <v>197</v>
      </c>
      <c r="B55" s="47" t="s">
        <v>198</v>
      </c>
      <c r="C55" s="48" t="s">
        <v>25</v>
      </c>
      <c r="D55" s="48" t="str">
        <f t="shared" ref="D55" si="176">IF(NOT(SUM(D56)=0),SUM(D56),"нд")</f>
        <v>нд</v>
      </c>
      <c r="E55" s="48" t="str">
        <f t="shared" ref="E55" si="177">IF(NOT(SUM(E56)=0),SUM(E56),"нд")</f>
        <v>нд</v>
      </c>
      <c r="F55" s="48" t="str">
        <f t="shared" ref="F55:G55" si="178">IF(NOT(SUM(F56)=0),SUM(F56),"нд")</f>
        <v>нд</v>
      </c>
      <c r="G55" s="48" t="str">
        <f t="shared" si="178"/>
        <v>нд</v>
      </c>
      <c r="H55" s="48" t="str">
        <f t="shared" ref="H55:Q55" si="179">IF(NOT(SUM(H56)=0),SUM(H56),"нд")</f>
        <v>нд</v>
      </c>
      <c r="I55" s="48" t="str">
        <f t="shared" si="179"/>
        <v>нд</v>
      </c>
      <c r="J55" s="48" t="str">
        <f t="shared" si="179"/>
        <v>нд</v>
      </c>
      <c r="K55" s="48" t="str">
        <f t="shared" si="179"/>
        <v>нд</v>
      </c>
      <c r="L55" s="48" t="str">
        <f t="shared" si="179"/>
        <v>нд</v>
      </c>
      <c r="M55" s="48" t="str">
        <f t="shared" si="179"/>
        <v>нд</v>
      </c>
      <c r="N55" s="48" t="str">
        <f t="shared" si="179"/>
        <v>нд</v>
      </c>
      <c r="O55" s="48" t="str">
        <f t="shared" si="179"/>
        <v>нд</v>
      </c>
      <c r="P55" s="48" t="str">
        <f t="shared" si="179"/>
        <v>нд</v>
      </c>
      <c r="Q55" s="48" t="str">
        <f t="shared" si="179"/>
        <v>нд</v>
      </c>
      <c r="R55" s="48" t="str">
        <f t="shared" ref="R55" si="180">IF(NOT(SUM(R56)=0),SUM(R56),"нд")</f>
        <v>нд</v>
      </c>
      <c r="S55" s="56" t="str">
        <f t="shared" ref="S55:AA57" si="181">IF(NOT(SUM(S56)=0),SUM(S56),"нд")</f>
        <v>нд</v>
      </c>
      <c r="T55" s="125" t="str">
        <f t="shared" si="10"/>
        <v>нд</v>
      </c>
      <c r="U55" s="56" t="str">
        <f t="shared" ref="U55" si="182">IF(NOT(SUM(U56)=0),SUM(U56),"нд")</f>
        <v>нд</v>
      </c>
      <c r="V55" s="125" t="str">
        <f t="shared" si="12"/>
        <v>нд</v>
      </c>
      <c r="W55" s="56" t="str">
        <f t="shared" ref="W55" si="183">IF(NOT(SUM(W56)=0),SUM(W56),"нд")</f>
        <v>нд</v>
      </c>
      <c r="X55" s="125" t="str">
        <f t="shared" si="14"/>
        <v>нд</v>
      </c>
      <c r="Y55" s="56" t="str">
        <f t="shared" ref="Y55" si="184">IF(NOT(SUM(Y56)=0),SUM(Y56),"нд")</f>
        <v>нд</v>
      </c>
      <c r="Z55" s="125" t="str">
        <f t="shared" si="16"/>
        <v>нд</v>
      </c>
      <c r="AA55" s="56" t="str">
        <f t="shared" ref="AA55" si="185">IF(NOT(SUM(AA56)=0),SUM(AA56),"нд")</f>
        <v>нд</v>
      </c>
      <c r="AB55" s="125" t="str">
        <f t="shared" si="18"/>
        <v>нд</v>
      </c>
      <c r="AC55" s="48" t="s">
        <v>384</v>
      </c>
    </row>
    <row r="56" spans="1:29" s="61" customFormat="1" ht="16.5" customHeight="1" x14ac:dyDescent="0.25">
      <c r="A56" s="34" t="s">
        <v>26</v>
      </c>
      <c r="B56" s="34" t="s">
        <v>26</v>
      </c>
      <c r="C56" s="34" t="s">
        <v>26</v>
      </c>
      <c r="D56" s="34" t="s">
        <v>26</v>
      </c>
      <c r="E56" s="34" t="s">
        <v>26</v>
      </c>
      <c r="F56" s="34" t="s">
        <v>26</v>
      </c>
      <c r="G56" s="34" t="s">
        <v>26</v>
      </c>
      <c r="H56" s="34" t="s">
        <v>26</v>
      </c>
      <c r="I56" s="34" t="s">
        <v>26</v>
      </c>
      <c r="J56" s="34" t="s">
        <v>26</v>
      </c>
      <c r="K56" s="34" t="s">
        <v>26</v>
      </c>
      <c r="L56" s="34" t="s">
        <v>26</v>
      </c>
      <c r="M56" s="34" t="s">
        <v>26</v>
      </c>
      <c r="N56" s="34" t="s">
        <v>26</v>
      </c>
      <c r="O56" s="34" t="s">
        <v>26</v>
      </c>
      <c r="P56" s="34" t="s">
        <v>26</v>
      </c>
      <c r="Q56" s="34" t="s">
        <v>26</v>
      </c>
      <c r="R56" s="65" t="str">
        <f t="shared" ref="R56" si="186">IF(NOT(OR(G56="нд",I56="нд")),G56-I56,G56)</f>
        <v>нд</v>
      </c>
      <c r="S56" s="59" t="str">
        <f>IF(NOT(SUM(U56,W56,Y56,AA56)=0),SUM(U56,W56,Y56,AA56),"нд")</f>
        <v>нд</v>
      </c>
      <c r="T56" s="105" t="str">
        <f t="shared" si="10"/>
        <v>нд</v>
      </c>
      <c r="U56" s="59" t="str">
        <f>IF(SUM(N56)-SUM(I56)=0,"нд",SUM(N56)-SUM(I56))</f>
        <v>нд</v>
      </c>
      <c r="V56" s="105" t="str">
        <f t="shared" si="12"/>
        <v>нд</v>
      </c>
      <c r="W56" s="59" t="str">
        <f>IF(SUM(O56)-SUM(J56)=0,"нд",SUM(O56)-SUM(J56))</f>
        <v>нд</v>
      </c>
      <c r="X56" s="105" t="str">
        <f t="shared" si="14"/>
        <v>нд</v>
      </c>
      <c r="Y56" s="59" t="str">
        <f>IF(SUM(P56)-SUM(K56)=0,"нд",SUM(P56)-SUM(K56))</f>
        <v>нд</v>
      </c>
      <c r="Z56" s="105" t="str">
        <f t="shared" si="16"/>
        <v>нд</v>
      </c>
      <c r="AA56" s="59" t="str">
        <f>IF(SUM(Q56)-SUM(L56)=0,"нд",SUM(Q56)-SUM(L56))</f>
        <v>нд</v>
      </c>
      <c r="AB56" s="105" t="str">
        <f t="shared" si="18"/>
        <v>нд</v>
      </c>
      <c r="AC56" s="34" t="s">
        <v>26</v>
      </c>
    </row>
    <row r="57" spans="1:29" s="61" customFormat="1" ht="94.5" x14ac:dyDescent="0.25">
      <c r="A57" s="46" t="s">
        <v>199</v>
      </c>
      <c r="B57" s="47" t="s">
        <v>200</v>
      </c>
      <c r="C57" s="48" t="s">
        <v>25</v>
      </c>
      <c r="D57" s="48" t="str">
        <f t="shared" ref="D57" si="187">IF(NOT(SUM(D58)=0),SUM(D58),"нд")</f>
        <v>нд</v>
      </c>
      <c r="E57" s="48" t="str">
        <f t="shared" ref="E57" si="188">IF(NOT(SUM(E58)=0),SUM(E58),"нд")</f>
        <v>нд</v>
      </c>
      <c r="F57" s="48" t="str">
        <f t="shared" ref="F57:G57" si="189">IF(NOT(SUM(F58)=0),SUM(F58),"нд")</f>
        <v>нд</v>
      </c>
      <c r="G57" s="48" t="str">
        <f t="shared" si="189"/>
        <v>нд</v>
      </c>
      <c r="H57" s="48" t="str">
        <f t="shared" ref="H57:Q57" si="190">IF(NOT(SUM(H58)=0),SUM(H58),"нд")</f>
        <v>нд</v>
      </c>
      <c r="I57" s="48" t="str">
        <f t="shared" si="190"/>
        <v>нд</v>
      </c>
      <c r="J57" s="48" t="str">
        <f t="shared" si="190"/>
        <v>нд</v>
      </c>
      <c r="K57" s="48" t="str">
        <f t="shared" si="190"/>
        <v>нд</v>
      </c>
      <c r="L57" s="48" t="str">
        <f t="shared" si="190"/>
        <v>нд</v>
      </c>
      <c r="M57" s="48" t="str">
        <f t="shared" si="190"/>
        <v>нд</v>
      </c>
      <c r="N57" s="48" t="str">
        <f t="shared" si="190"/>
        <v>нд</v>
      </c>
      <c r="O57" s="48" t="str">
        <f t="shared" si="190"/>
        <v>нд</v>
      </c>
      <c r="P57" s="48" t="str">
        <f t="shared" si="190"/>
        <v>нд</v>
      </c>
      <c r="Q57" s="48" t="str">
        <f t="shared" si="190"/>
        <v>нд</v>
      </c>
      <c r="R57" s="48" t="str">
        <f t="shared" ref="R57" si="191">IF(NOT(SUM(R58)=0),SUM(R58),"нд")</f>
        <v>нд</v>
      </c>
      <c r="S57" s="56" t="str">
        <f t="shared" si="181"/>
        <v>нд</v>
      </c>
      <c r="T57" s="125" t="str">
        <f t="shared" si="10"/>
        <v>нд</v>
      </c>
      <c r="U57" s="56" t="str">
        <f t="shared" si="181"/>
        <v>нд</v>
      </c>
      <c r="V57" s="125" t="str">
        <f t="shared" si="12"/>
        <v>нд</v>
      </c>
      <c r="W57" s="56" t="str">
        <f t="shared" si="181"/>
        <v>нд</v>
      </c>
      <c r="X57" s="125" t="str">
        <f t="shared" si="14"/>
        <v>нд</v>
      </c>
      <c r="Y57" s="56" t="str">
        <f t="shared" si="181"/>
        <v>нд</v>
      </c>
      <c r="Z57" s="125" t="str">
        <f t="shared" si="16"/>
        <v>нд</v>
      </c>
      <c r="AA57" s="56" t="str">
        <f t="shared" si="181"/>
        <v>нд</v>
      </c>
      <c r="AB57" s="125" t="str">
        <f t="shared" si="18"/>
        <v>нд</v>
      </c>
      <c r="AC57" s="48" t="s">
        <v>384</v>
      </c>
    </row>
    <row r="58" spans="1:29" s="61" customFormat="1" ht="17.25" customHeight="1" x14ac:dyDescent="0.25">
      <c r="A58" s="34" t="s">
        <v>26</v>
      </c>
      <c r="B58" s="34" t="s">
        <v>26</v>
      </c>
      <c r="C58" s="34" t="s">
        <v>26</v>
      </c>
      <c r="D58" s="34" t="s">
        <v>26</v>
      </c>
      <c r="E58" s="34" t="s">
        <v>26</v>
      </c>
      <c r="F58" s="34" t="s">
        <v>26</v>
      </c>
      <c r="G58" s="34" t="s">
        <v>26</v>
      </c>
      <c r="H58" s="34" t="s">
        <v>26</v>
      </c>
      <c r="I58" s="34" t="s">
        <v>26</v>
      </c>
      <c r="J58" s="34" t="s">
        <v>26</v>
      </c>
      <c r="K58" s="34" t="s">
        <v>26</v>
      </c>
      <c r="L58" s="34" t="s">
        <v>26</v>
      </c>
      <c r="M58" s="34" t="s">
        <v>26</v>
      </c>
      <c r="N58" s="34" t="s">
        <v>26</v>
      </c>
      <c r="O58" s="34" t="s">
        <v>26</v>
      </c>
      <c r="P58" s="34" t="s">
        <v>26</v>
      </c>
      <c r="Q58" s="34" t="s">
        <v>26</v>
      </c>
      <c r="R58" s="65" t="str">
        <f t="shared" ref="R58" si="192">IF(NOT(OR(G58="нд",I58="нд")),G58-I58,G58)</f>
        <v>нд</v>
      </c>
      <c r="S58" s="59" t="str">
        <f>IF(NOT(SUM(U58,W58,Y58,AA58)=0),SUM(U58,W58,Y58,AA58),"нд")</f>
        <v>нд</v>
      </c>
      <c r="T58" s="105" t="str">
        <f t="shared" si="10"/>
        <v>нд</v>
      </c>
      <c r="U58" s="59" t="str">
        <f>IF(SUM(N58)-SUM(I58)=0,"нд",SUM(N58)-SUM(I58))</f>
        <v>нд</v>
      </c>
      <c r="V58" s="105" t="str">
        <f t="shared" si="12"/>
        <v>нд</v>
      </c>
      <c r="W58" s="59" t="str">
        <f>IF(SUM(O58)-SUM(J58)=0,"нд",SUM(O58)-SUM(J58))</f>
        <v>нд</v>
      </c>
      <c r="X58" s="105" t="str">
        <f t="shared" si="14"/>
        <v>нд</v>
      </c>
      <c r="Y58" s="59" t="str">
        <f>IF(SUM(P58)-SUM(K58)=0,"нд",SUM(P58)-SUM(K58))</f>
        <v>нд</v>
      </c>
      <c r="Z58" s="105" t="str">
        <f t="shared" si="16"/>
        <v>нд</v>
      </c>
      <c r="AA58" s="59" t="str">
        <f>IF(SUM(Q58)-SUM(L58)=0,"нд",SUM(Q58)-SUM(L58))</f>
        <v>нд</v>
      </c>
      <c r="AB58" s="105" t="str">
        <f t="shared" si="18"/>
        <v>нд</v>
      </c>
      <c r="AC58" s="34" t="s">
        <v>26</v>
      </c>
    </row>
    <row r="59" spans="1:29" s="61" customFormat="1" ht="37.5" customHeight="1" x14ac:dyDescent="0.25">
      <c r="A59" s="41" t="s">
        <v>201</v>
      </c>
      <c r="B59" s="42" t="s">
        <v>194</v>
      </c>
      <c r="C59" s="43" t="s">
        <v>25</v>
      </c>
      <c r="D59" s="43" t="str">
        <f t="shared" ref="D59:E59" si="193">IF(NOT(SUM(D60,D62,D64)=0),SUM(D60,D62,D64),"нд")</f>
        <v>нд</v>
      </c>
      <c r="E59" s="43" t="str">
        <f t="shared" si="193"/>
        <v>нд</v>
      </c>
      <c r="F59" s="43" t="str">
        <f t="shared" ref="F59:S59" si="194">IF(NOT(SUM(F60,F62,F64)=0),SUM(F60,F62,F64),"нд")</f>
        <v>нд</v>
      </c>
      <c r="G59" s="43" t="str">
        <f t="shared" si="194"/>
        <v>нд</v>
      </c>
      <c r="H59" s="43" t="str">
        <f t="shared" si="194"/>
        <v>нд</v>
      </c>
      <c r="I59" s="43" t="str">
        <f t="shared" si="194"/>
        <v>нд</v>
      </c>
      <c r="J59" s="43" t="str">
        <f t="shared" si="194"/>
        <v>нд</v>
      </c>
      <c r="K59" s="43" t="str">
        <f t="shared" si="194"/>
        <v>нд</v>
      </c>
      <c r="L59" s="43" t="str">
        <f t="shared" si="194"/>
        <v>нд</v>
      </c>
      <c r="M59" s="43" t="str">
        <f t="shared" si="194"/>
        <v>нд</v>
      </c>
      <c r="N59" s="43" t="str">
        <f t="shared" si="194"/>
        <v>нд</v>
      </c>
      <c r="O59" s="43" t="str">
        <f t="shared" si="194"/>
        <v>нд</v>
      </c>
      <c r="P59" s="43" t="str">
        <f t="shared" si="194"/>
        <v>нд</v>
      </c>
      <c r="Q59" s="43" t="str">
        <f t="shared" si="194"/>
        <v>нд</v>
      </c>
      <c r="R59" s="43" t="str">
        <f t="shared" si="194"/>
        <v>нд</v>
      </c>
      <c r="S59" s="55" t="str">
        <f t="shared" si="194"/>
        <v>нд</v>
      </c>
      <c r="T59" s="116" t="str">
        <f t="shared" si="10"/>
        <v>нд</v>
      </c>
      <c r="U59" s="55" t="str">
        <f t="shared" ref="U59" si="195">IF(NOT(SUM(U60,U62,U64)=0),SUM(U60,U62,U64),"нд")</f>
        <v>нд</v>
      </c>
      <c r="V59" s="116" t="str">
        <f t="shared" si="12"/>
        <v>нд</v>
      </c>
      <c r="W59" s="55" t="str">
        <f t="shared" ref="W59" si="196">IF(NOT(SUM(W60,W62,W64)=0),SUM(W60,W62,W64),"нд")</f>
        <v>нд</v>
      </c>
      <c r="X59" s="116" t="str">
        <f t="shared" si="14"/>
        <v>нд</v>
      </c>
      <c r="Y59" s="55" t="str">
        <f t="shared" ref="Y59" si="197">IF(NOT(SUM(Y60,Y62,Y64)=0),SUM(Y60,Y62,Y64),"нд")</f>
        <v>нд</v>
      </c>
      <c r="Z59" s="116" t="str">
        <f t="shared" si="16"/>
        <v>нд</v>
      </c>
      <c r="AA59" s="55" t="str">
        <f t="shared" ref="AA59" si="198">IF(NOT(SUM(AA60,AA62,AA64)=0),SUM(AA60,AA62,AA64),"нд")</f>
        <v>нд</v>
      </c>
      <c r="AB59" s="116" t="str">
        <f t="shared" si="18"/>
        <v>нд</v>
      </c>
      <c r="AC59" s="43" t="s">
        <v>384</v>
      </c>
    </row>
    <row r="60" spans="1:29" s="61" customFormat="1" ht="94.5" x14ac:dyDescent="0.25">
      <c r="A60" s="46" t="s">
        <v>202</v>
      </c>
      <c r="B60" s="47" t="s">
        <v>196</v>
      </c>
      <c r="C60" s="48" t="s">
        <v>25</v>
      </c>
      <c r="D60" s="48" t="str">
        <f t="shared" ref="D60" si="199">IF(NOT(SUM(D61)=0),SUM(D61),"нд")</f>
        <v>нд</v>
      </c>
      <c r="E60" s="48" t="str">
        <f t="shared" ref="E60" si="200">IF(NOT(SUM(E61)=0),SUM(E61),"нд")</f>
        <v>нд</v>
      </c>
      <c r="F60" s="48" t="str">
        <f t="shared" ref="F60:G60" si="201">IF(NOT(SUM(F61)=0),SUM(F61),"нд")</f>
        <v>нд</v>
      </c>
      <c r="G60" s="48" t="str">
        <f t="shared" si="201"/>
        <v>нд</v>
      </c>
      <c r="H60" s="48" t="str">
        <f t="shared" ref="H60:Q60" si="202">IF(NOT(SUM(H61)=0),SUM(H61),"нд")</f>
        <v>нд</v>
      </c>
      <c r="I60" s="48" t="str">
        <f t="shared" si="202"/>
        <v>нд</v>
      </c>
      <c r="J60" s="48" t="str">
        <f t="shared" si="202"/>
        <v>нд</v>
      </c>
      <c r="K60" s="48" t="str">
        <f t="shared" si="202"/>
        <v>нд</v>
      </c>
      <c r="L60" s="48" t="str">
        <f t="shared" si="202"/>
        <v>нд</v>
      </c>
      <c r="M60" s="48" t="str">
        <f t="shared" si="202"/>
        <v>нд</v>
      </c>
      <c r="N60" s="48" t="str">
        <f t="shared" si="202"/>
        <v>нд</v>
      </c>
      <c r="O60" s="48" t="str">
        <f t="shared" si="202"/>
        <v>нд</v>
      </c>
      <c r="P60" s="48" t="str">
        <f t="shared" si="202"/>
        <v>нд</v>
      </c>
      <c r="Q60" s="48" t="str">
        <f t="shared" si="202"/>
        <v>нд</v>
      </c>
      <c r="R60" s="48" t="str">
        <f t="shared" ref="R60" si="203">IF(NOT(SUM(R61)=0),SUM(R61),"нд")</f>
        <v>нд</v>
      </c>
      <c r="S60" s="56" t="str">
        <f t="shared" ref="S60" si="204">IF(NOT(SUM(S61)=0),SUM(S61),"нд")</f>
        <v>нд</v>
      </c>
      <c r="T60" s="125" t="str">
        <f t="shared" si="10"/>
        <v>нд</v>
      </c>
      <c r="U60" s="56" t="str">
        <f t="shared" ref="U60" si="205">IF(NOT(SUM(U61)=0),SUM(U61),"нд")</f>
        <v>нд</v>
      </c>
      <c r="V60" s="125" t="str">
        <f t="shared" si="12"/>
        <v>нд</v>
      </c>
      <c r="W60" s="56" t="str">
        <f t="shared" ref="W60" si="206">IF(NOT(SUM(W61)=0),SUM(W61),"нд")</f>
        <v>нд</v>
      </c>
      <c r="X60" s="125" t="str">
        <f t="shared" si="14"/>
        <v>нд</v>
      </c>
      <c r="Y60" s="56" t="str">
        <f t="shared" ref="Y60" si="207">IF(NOT(SUM(Y61)=0),SUM(Y61),"нд")</f>
        <v>нд</v>
      </c>
      <c r="Z60" s="125" t="str">
        <f t="shared" si="16"/>
        <v>нд</v>
      </c>
      <c r="AA60" s="56" t="str">
        <f t="shared" ref="AA60" si="208">IF(NOT(SUM(AA61)=0),SUM(AA61),"нд")</f>
        <v>нд</v>
      </c>
      <c r="AB60" s="125" t="str">
        <f t="shared" si="18"/>
        <v>нд</v>
      </c>
      <c r="AC60" s="48" t="s">
        <v>384</v>
      </c>
    </row>
    <row r="61" spans="1:29" s="61" customFormat="1" ht="12" customHeight="1" x14ac:dyDescent="0.25">
      <c r="A61" s="34" t="s">
        <v>26</v>
      </c>
      <c r="B61" s="34" t="s">
        <v>26</v>
      </c>
      <c r="C61" s="34" t="s">
        <v>26</v>
      </c>
      <c r="D61" s="34" t="s">
        <v>26</v>
      </c>
      <c r="E61" s="34" t="s">
        <v>26</v>
      </c>
      <c r="F61" s="34" t="s">
        <v>26</v>
      </c>
      <c r="G61" s="34" t="s">
        <v>26</v>
      </c>
      <c r="H61" s="34" t="s">
        <v>26</v>
      </c>
      <c r="I61" s="34" t="s">
        <v>26</v>
      </c>
      <c r="J61" s="34" t="s">
        <v>26</v>
      </c>
      <c r="K61" s="34" t="s">
        <v>26</v>
      </c>
      <c r="L61" s="34" t="s">
        <v>26</v>
      </c>
      <c r="M61" s="34" t="s">
        <v>26</v>
      </c>
      <c r="N61" s="34" t="s">
        <v>26</v>
      </c>
      <c r="O61" s="34" t="s">
        <v>26</v>
      </c>
      <c r="P61" s="34" t="s">
        <v>26</v>
      </c>
      <c r="Q61" s="34" t="s">
        <v>26</v>
      </c>
      <c r="R61" s="65" t="str">
        <f t="shared" ref="R61:R65" si="209">IF(NOT(OR(G61="нд",I61="нд")),G61-I61,G61)</f>
        <v>нд</v>
      </c>
      <c r="S61" s="59" t="str">
        <f>IF(NOT(SUM(U61,W61,Y61,AA61)=0),SUM(U61,W61,Y61,AA61),"нд")</f>
        <v>нд</v>
      </c>
      <c r="T61" s="105" t="str">
        <f t="shared" si="10"/>
        <v>нд</v>
      </c>
      <c r="U61" s="59" t="str">
        <f>IF(SUM(N61)-SUM(I61)=0,"нд",SUM(N61)-SUM(I61))</f>
        <v>нд</v>
      </c>
      <c r="V61" s="105" t="str">
        <f t="shared" si="12"/>
        <v>нд</v>
      </c>
      <c r="W61" s="59" t="str">
        <f>IF(SUM(O61)-SUM(J61)=0,"нд",SUM(O61)-SUM(J61))</f>
        <v>нд</v>
      </c>
      <c r="X61" s="105" t="str">
        <f t="shared" si="14"/>
        <v>нд</v>
      </c>
      <c r="Y61" s="59" t="str">
        <f>IF(SUM(P61)-SUM(K61)=0,"нд",SUM(P61)-SUM(K61))</f>
        <v>нд</v>
      </c>
      <c r="Z61" s="105" t="str">
        <f t="shared" si="16"/>
        <v>нд</v>
      </c>
      <c r="AA61" s="59" t="str">
        <f>IF(SUM(Q61)-SUM(L61)=0,"нд",SUM(Q61)-SUM(L61))</f>
        <v>нд</v>
      </c>
      <c r="AB61" s="105" t="str">
        <f t="shared" si="18"/>
        <v>нд</v>
      </c>
      <c r="AC61" s="34" t="s">
        <v>26</v>
      </c>
    </row>
    <row r="62" spans="1:29" s="61" customFormat="1" ht="94.5" x14ac:dyDescent="0.25">
      <c r="A62" s="46" t="s">
        <v>203</v>
      </c>
      <c r="B62" s="47" t="s">
        <v>198</v>
      </c>
      <c r="C62" s="48" t="s">
        <v>25</v>
      </c>
      <c r="D62" s="48" t="str">
        <f t="shared" ref="D62" si="210">IF(NOT(SUM(D63)=0),SUM(D63),"нд")</f>
        <v>нд</v>
      </c>
      <c r="E62" s="48" t="str">
        <f t="shared" ref="E62" si="211">IF(NOT(SUM(E63)=0),SUM(E63),"нд")</f>
        <v>нд</v>
      </c>
      <c r="F62" s="48" t="str">
        <f t="shared" ref="F62:G62" si="212">IF(NOT(SUM(F63)=0),SUM(F63),"нд")</f>
        <v>нд</v>
      </c>
      <c r="G62" s="48" t="str">
        <f t="shared" si="212"/>
        <v>нд</v>
      </c>
      <c r="H62" s="48" t="str">
        <f t="shared" ref="H62:Q62" si="213">IF(NOT(SUM(H63)=0),SUM(H63),"нд")</f>
        <v>нд</v>
      </c>
      <c r="I62" s="48" t="str">
        <f t="shared" si="213"/>
        <v>нд</v>
      </c>
      <c r="J62" s="48" t="str">
        <f t="shared" si="213"/>
        <v>нд</v>
      </c>
      <c r="K62" s="48" t="str">
        <f t="shared" si="213"/>
        <v>нд</v>
      </c>
      <c r="L62" s="48" t="str">
        <f t="shared" si="213"/>
        <v>нд</v>
      </c>
      <c r="M62" s="48" t="str">
        <f t="shared" si="213"/>
        <v>нд</v>
      </c>
      <c r="N62" s="48" t="str">
        <f t="shared" si="213"/>
        <v>нд</v>
      </c>
      <c r="O62" s="48" t="str">
        <f t="shared" si="213"/>
        <v>нд</v>
      </c>
      <c r="P62" s="48" t="str">
        <f t="shared" si="213"/>
        <v>нд</v>
      </c>
      <c r="Q62" s="48" t="str">
        <f t="shared" si="213"/>
        <v>нд</v>
      </c>
      <c r="R62" s="48" t="str">
        <f t="shared" ref="R62" si="214">IF(NOT(SUM(R63)=0),SUM(R63),"нд")</f>
        <v>нд</v>
      </c>
      <c r="S62" s="56" t="str">
        <f t="shared" ref="S62" si="215">IF(NOT(SUM(S63)=0),SUM(S63),"нд")</f>
        <v>нд</v>
      </c>
      <c r="T62" s="125" t="str">
        <f t="shared" si="10"/>
        <v>нд</v>
      </c>
      <c r="U62" s="56" t="str">
        <f t="shared" ref="U62" si="216">IF(NOT(SUM(U63)=0),SUM(U63),"нд")</f>
        <v>нд</v>
      </c>
      <c r="V62" s="125" t="str">
        <f t="shared" si="12"/>
        <v>нд</v>
      </c>
      <c r="W62" s="56" t="str">
        <f t="shared" ref="W62" si="217">IF(NOT(SUM(W63)=0),SUM(W63),"нд")</f>
        <v>нд</v>
      </c>
      <c r="X62" s="125" t="str">
        <f t="shared" si="14"/>
        <v>нд</v>
      </c>
      <c r="Y62" s="56" t="str">
        <f t="shared" ref="Y62" si="218">IF(NOT(SUM(Y63)=0),SUM(Y63),"нд")</f>
        <v>нд</v>
      </c>
      <c r="Z62" s="125" t="str">
        <f t="shared" si="16"/>
        <v>нд</v>
      </c>
      <c r="AA62" s="56" t="str">
        <f t="shared" ref="AA62" si="219">IF(NOT(SUM(AA63)=0),SUM(AA63),"нд")</f>
        <v>нд</v>
      </c>
      <c r="AB62" s="125" t="str">
        <f t="shared" si="18"/>
        <v>нд</v>
      </c>
      <c r="AC62" s="48" t="s">
        <v>384</v>
      </c>
    </row>
    <row r="63" spans="1:29" s="61" customFormat="1" ht="12" customHeight="1" x14ac:dyDescent="0.25">
      <c r="A63" s="34" t="s">
        <v>26</v>
      </c>
      <c r="B63" s="34" t="s">
        <v>26</v>
      </c>
      <c r="C63" s="34" t="s">
        <v>26</v>
      </c>
      <c r="D63" s="34" t="s">
        <v>26</v>
      </c>
      <c r="E63" s="34" t="s">
        <v>26</v>
      </c>
      <c r="F63" s="34" t="s">
        <v>26</v>
      </c>
      <c r="G63" s="34" t="s">
        <v>26</v>
      </c>
      <c r="H63" s="34" t="s">
        <v>26</v>
      </c>
      <c r="I63" s="34" t="s">
        <v>26</v>
      </c>
      <c r="J63" s="34" t="s">
        <v>26</v>
      </c>
      <c r="K63" s="34" t="s">
        <v>26</v>
      </c>
      <c r="L63" s="34" t="s">
        <v>26</v>
      </c>
      <c r="M63" s="34" t="s">
        <v>26</v>
      </c>
      <c r="N63" s="34" t="s">
        <v>26</v>
      </c>
      <c r="O63" s="34" t="s">
        <v>26</v>
      </c>
      <c r="P63" s="34" t="s">
        <v>26</v>
      </c>
      <c r="Q63" s="34" t="s">
        <v>26</v>
      </c>
      <c r="R63" s="65" t="str">
        <f t="shared" si="209"/>
        <v>нд</v>
      </c>
      <c r="S63" s="59" t="str">
        <f>IF(NOT(SUM(U63,W63,Y63,AA63)=0),SUM(U63,W63,Y63,AA63),"нд")</f>
        <v>нд</v>
      </c>
      <c r="T63" s="105" t="str">
        <f t="shared" si="10"/>
        <v>нд</v>
      </c>
      <c r="U63" s="59" t="str">
        <f>IF(SUM(N63)-SUM(I63)=0,"нд",SUM(N63)-SUM(I63))</f>
        <v>нд</v>
      </c>
      <c r="V63" s="105" t="str">
        <f t="shared" si="12"/>
        <v>нд</v>
      </c>
      <c r="W63" s="59" t="str">
        <f>IF(SUM(O63)-SUM(J63)=0,"нд",SUM(O63)-SUM(J63))</f>
        <v>нд</v>
      </c>
      <c r="X63" s="105" t="str">
        <f t="shared" si="14"/>
        <v>нд</v>
      </c>
      <c r="Y63" s="59" t="str">
        <f>IF(SUM(P63)-SUM(K63)=0,"нд",SUM(P63)-SUM(K63))</f>
        <v>нд</v>
      </c>
      <c r="Z63" s="105" t="str">
        <f t="shared" si="16"/>
        <v>нд</v>
      </c>
      <c r="AA63" s="59" t="str">
        <f>IF(SUM(Q63)-SUM(L63)=0,"нд",SUM(Q63)-SUM(L63))</f>
        <v>нд</v>
      </c>
      <c r="AB63" s="105" t="str">
        <f t="shared" si="18"/>
        <v>нд</v>
      </c>
      <c r="AC63" s="34" t="s">
        <v>26</v>
      </c>
    </row>
    <row r="64" spans="1:29" s="61" customFormat="1" ht="94.5" x14ac:dyDescent="0.25">
      <c r="A64" s="46" t="s">
        <v>204</v>
      </c>
      <c r="B64" s="47" t="s">
        <v>205</v>
      </c>
      <c r="C64" s="48" t="s">
        <v>25</v>
      </c>
      <c r="D64" s="48" t="str">
        <f t="shared" ref="D64" si="220">IF(NOT(SUM(D65)=0),SUM(D65),"нд")</f>
        <v>нд</v>
      </c>
      <c r="E64" s="48" t="str">
        <f t="shared" ref="E64" si="221">IF(NOT(SUM(E65)=0),SUM(E65),"нд")</f>
        <v>нд</v>
      </c>
      <c r="F64" s="48" t="str">
        <f t="shared" ref="F64:G64" si="222">IF(NOT(SUM(F65)=0),SUM(F65),"нд")</f>
        <v>нд</v>
      </c>
      <c r="G64" s="48" t="str">
        <f t="shared" si="222"/>
        <v>нд</v>
      </c>
      <c r="H64" s="48" t="str">
        <f t="shared" ref="H64:Q64" si="223">IF(NOT(SUM(H65)=0),SUM(H65),"нд")</f>
        <v>нд</v>
      </c>
      <c r="I64" s="48" t="str">
        <f t="shared" si="223"/>
        <v>нд</v>
      </c>
      <c r="J64" s="48" t="str">
        <f t="shared" si="223"/>
        <v>нд</v>
      </c>
      <c r="K64" s="48" t="str">
        <f t="shared" si="223"/>
        <v>нд</v>
      </c>
      <c r="L64" s="48" t="str">
        <f t="shared" si="223"/>
        <v>нд</v>
      </c>
      <c r="M64" s="48" t="str">
        <f t="shared" si="223"/>
        <v>нд</v>
      </c>
      <c r="N64" s="48" t="str">
        <f t="shared" si="223"/>
        <v>нд</v>
      </c>
      <c r="O64" s="48" t="str">
        <f t="shared" si="223"/>
        <v>нд</v>
      </c>
      <c r="P64" s="48" t="str">
        <f t="shared" si="223"/>
        <v>нд</v>
      </c>
      <c r="Q64" s="48" t="str">
        <f t="shared" si="223"/>
        <v>нд</v>
      </c>
      <c r="R64" s="48" t="str">
        <f t="shared" ref="R64" si="224">IF(NOT(SUM(R65)=0),SUM(R65),"нд")</f>
        <v>нд</v>
      </c>
      <c r="S64" s="56" t="str">
        <f t="shared" ref="S64" si="225">IF(NOT(SUM(S65)=0),SUM(S65),"нд")</f>
        <v>нд</v>
      </c>
      <c r="T64" s="125" t="str">
        <f t="shared" si="10"/>
        <v>нд</v>
      </c>
      <c r="U64" s="56" t="str">
        <f t="shared" ref="U64" si="226">IF(NOT(SUM(U65)=0),SUM(U65),"нд")</f>
        <v>нд</v>
      </c>
      <c r="V64" s="125" t="str">
        <f t="shared" si="12"/>
        <v>нд</v>
      </c>
      <c r="W64" s="56" t="str">
        <f t="shared" ref="W64" si="227">IF(NOT(SUM(W65)=0),SUM(W65),"нд")</f>
        <v>нд</v>
      </c>
      <c r="X64" s="125" t="str">
        <f t="shared" si="14"/>
        <v>нд</v>
      </c>
      <c r="Y64" s="56" t="str">
        <f t="shared" ref="Y64" si="228">IF(NOT(SUM(Y65)=0),SUM(Y65),"нд")</f>
        <v>нд</v>
      </c>
      <c r="Z64" s="125" t="str">
        <f t="shared" si="16"/>
        <v>нд</v>
      </c>
      <c r="AA64" s="56" t="str">
        <f t="shared" ref="AA64" si="229">IF(NOT(SUM(AA65)=0),SUM(AA65),"нд")</f>
        <v>нд</v>
      </c>
      <c r="AB64" s="125" t="str">
        <f t="shared" si="18"/>
        <v>нд</v>
      </c>
      <c r="AC64" s="48" t="s">
        <v>384</v>
      </c>
    </row>
    <row r="65" spans="1:29" s="61" customFormat="1" x14ac:dyDescent="0.25">
      <c r="A65" s="34" t="s">
        <v>26</v>
      </c>
      <c r="B65" s="34" t="s">
        <v>26</v>
      </c>
      <c r="C65" s="34" t="s">
        <v>26</v>
      </c>
      <c r="D65" s="34" t="s">
        <v>26</v>
      </c>
      <c r="E65" s="34" t="s">
        <v>26</v>
      </c>
      <c r="F65" s="34" t="s">
        <v>26</v>
      </c>
      <c r="G65" s="34" t="s">
        <v>26</v>
      </c>
      <c r="H65" s="34" t="s">
        <v>26</v>
      </c>
      <c r="I65" s="34" t="s">
        <v>26</v>
      </c>
      <c r="J65" s="34" t="s">
        <v>26</v>
      </c>
      <c r="K65" s="34" t="s">
        <v>26</v>
      </c>
      <c r="L65" s="34" t="s">
        <v>26</v>
      </c>
      <c r="M65" s="34" t="s">
        <v>26</v>
      </c>
      <c r="N65" s="34" t="s">
        <v>26</v>
      </c>
      <c r="O65" s="34" t="s">
        <v>26</v>
      </c>
      <c r="P65" s="34" t="s">
        <v>26</v>
      </c>
      <c r="Q65" s="34" t="s">
        <v>26</v>
      </c>
      <c r="R65" s="65" t="str">
        <f t="shared" si="209"/>
        <v>нд</v>
      </c>
      <c r="S65" s="59" t="str">
        <f>IF(NOT(SUM(U65,W65,Y65,AA65)=0),SUM(U65,W65,Y65,AA65),"нд")</f>
        <v>нд</v>
      </c>
      <c r="T65" s="105" t="str">
        <f t="shared" si="10"/>
        <v>нд</v>
      </c>
      <c r="U65" s="59" t="str">
        <f>IF(SUM(N65)-SUM(I65)=0,"нд",SUM(N65)-SUM(I65))</f>
        <v>нд</v>
      </c>
      <c r="V65" s="105" t="str">
        <f t="shared" si="12"/>
        <v>нд</v>
      </c>
      <c r="W65" s="59" t="str">
        <f>IF(SUM(O65)-SUM(J65)=0,"нд",SUM(O65)-SUM(J65))</f>
        <v>нд</v>
      </c>
      <c r="X65" s="105" t="str">
        <f t="shared" si="14"/>
        <v>нд</v>
      </c>
      <c r="Y65" s="59" t="str">
        <f>IF(SUM(P65)-SUM(K65)=0,"нд",SUM(P65)-SUM(K65))</f>
        <v>нд</v>
      </c>
      <c r="Z65" s="105" t="str">
        <f t="shared" si="16"/>
        <v>нд</v>
      </c>
      <c r="AA65" s="59" t="str">
        <f>IF(SUM(Q65)-SUM(L65)=0,"нд",SUM(Q65)-SUM(L65))</f>
        <v>нд</v>
      </c>
      <c r="AB65" s="105" t="str">
        <f t="shared" si="18"/>
        <v>нд</v>
      </c>
      <c r="AC65" s="34" t="s">
        <v>26</v>
      </c>
    </row>
    <row r="66" spans="1:29" s="61" customFormat="1" ht="94.5" x14ac:dyDescent="0.25">
      <c r="A66" s="38" t="s">
        <v>206</v>
      </c>
      <c r="B66" s="39" t="s">
        <v>207</v>
      </c>
      <c r="C66" s="40" t="s">
        <v>25</v>
      </c>
      <c r="D66" s="53">
        <f t="shared" ref="D66:E66" si="230">IF(NOT(SUM(D67,D69)=0),SUM(D67,D69),"нд")</f>
        <v>0.247</v>
      </c>
      <c r="E66" s="53">
        <f t="shared" si="230"/>
        <v>0.56299999999999994</v>
      </c>
      <c r="F66" s="53">
        <f t="shared" ref="F66:S66" si="231">IF(NOT(SUM(F67,F69)=0),SUM(F67,F69),"нд")</f>
        <v>0.247</v>
      </c>
      <c r="G66" s="53" t="str">
        <f t="shared" si="231"/>
        <v>нд</v>
      </c>
      <c r="H66" s="53" t="str">
        <f t="shared" si="231"/>
        <v>нд</v>
      </c>
      <c r="I66" s="53" t="str">
        <f t="shared" si="231"/>
        <v>нд</v>
      </c>
      <c r="J66" s="53" t="str">
        <f t="shared" si="231"/>
        <v>нд</v>
      </c>
      <c r="K66" s="53" t="str">
        <f t="shared" si="231"/>
        <v>нд</v>
      </c>
      <c r="L66" s="53" t="str">
        <f t="shared" si="231"/>
        <v>нд</v>
      </c>
      <c r="M66" s="53" t="str">
        <f t="shared" si="231"/>
        <v>нд</v>
      </c>
      <c r="N66" s="53" t="str">
        <f t="shared" si="231"/>
        <v>нд</v>
      </c>
      <c r="O66" s="53" t="str">
        <f t="shared" si="231"/>
        <v>нд</v>
      </c>
      <c r="P66" s="53" t="str">
        <f t="shared" si="231"/>
        <v>нд</v>
      </c>
      <c r="Q66" s="53" t="str">
        <f t="shared" si="231"/>
        <v>нд</v>
      </c>
      <c r="R66" s="53" t="str">
        <f t="shared" si="231"/>
        <v>нд</v>
      </c>
      <c r="S66" s="53" t="str">
        <f t="shared" si="231"/>
        <v>нд</v>
      </c>
      <c r="T66" s="115" t="str">
        <f t="shared" si="10"/>
        <v>нд</v>
      </c>
      <c r="U66" s="53" t="str">
        <f t="shared" ref="U66" si="232">IF(NOT(SUM(U67,U69)=0),SUM(U67,U69),"нд")</f>
        <v>нд</v>
      </c>
      <c r="V66" s="115" t="str">
        <f t="shared" si="12"/>
        <v>нд</v>
      </c>
      <c r="W66" s="53" t="str">
        <f t="shared" ref="W66" si="233">IF(NOT(SUM(W67,W69)=0),SUM(W67,W69),"нд")</f>
        <v>нд</v>
      </c>
      <c r="X66" s="115" t="str">
        <f t="shared" si="14"/>
        <v>нд</v>
      </c>
      <c r="Y66" s="53" t="str">
        <f t="shared" ref="Y66" si="234">IF(NOT(SUM(Y67,Y69)=0),SUM(Y67,Y69),"нд")</f>
        <v>нд</v>
      </c>
      <c r="Z66" s="115" t="str">
        <f t="shared" si="16"/>
        <v>нд</v>
      </c>
      <c r="AA66" s="53" t="str">
        <f t="shared" ref="AA66" si="235">IF(NOT(SUM(AA67,AA69)=0),SUM(AA67,AA69),"нд")</f>
        <v>нд</v>
      </c>
      <c r="AB66" s="115" t="str">
        <f t="shared" si="18"/>
        <v>нд</v>
      </c>
      <c r="AC66" s="40" t="s">
        <v>384</v>
      </c>
    </row>
    <row r="67" spans="1:29" s="61" customFormat="1" ht="78.75" x14ac:dyDescent="0.25">
      <c r="A67" s="41" t="s">
        <v>208</v>
      </c>
      <c r="B67" s="42" t="s">
        <v>209</v>
      </c>
      <c r="C67" s="43" t="s">
        <v>25</v>
      </c>
      <c r="D67" s="43" t="str">
        <f t="shared" ref="D67" si="236">IF(NOT(SUM(D68)=0),SUM(D68),"нд")</f>
        <v>нд</v>
      </c>
      <c r="E67" s="43" t="str">
        <f t="shared" ref="E67" si="237">IF(NOT(SUM(E68)=0),SUM(E68),"нд")</f>
        <v>нд</v>
      </c>
      <c r="F67" s="43" t="str">
        <f t="shared" ref="F67:G67" si="238">IF(NOT(SUM(F68)=0),SUM(F68),"нд")</f>
        <v>нд</v>
      </c>
      <c r="G67" s="43" t="str">
        <f t="shared" si="238"/>
        <v>нд</v>
      </c>
      <c r="H67" s="43" t="str">
        <f t="shared" ref="H67:Q67" si="239">IF(NOT(SUM(H68)=0),SUM(H68),"нд")</f>
        <v>нд</v>
      </c>
      <c r="I67" s="43" t="str">
        <f t="shared" si="239"/>
        <v>нд</v>
      </c>
      <c r="J67" s="43" t="str">
        <f t="shared" si="239"/>
        <v>нд</v>
      </c>
      <c r="K67" s="43" t="str">
        <f t="shared" si="239"/>
        <v>нд</v>
      </c>
      <c r="L67" s="43" t="str">
        <f t="shared" si="239"/>
        <v>нд</v>
      </c>
      <c r="M67" s="43" t="str">
        <f t="shared" si="239"/>
        <v>нд</v>
      </c>
      <c r="N67" s="43" t="str">
        <f t="shared" si="239"/>
        <v>нд</v>
      </c>
      <c r="O67" s="43" t="str">
        <f t="shared" si="239"/>
        <v>нд</v>
      </c>
      <c r="P67" s="43" t="str">
        <f t="shared" si="239"/>
        <v>нд</v>
      </c>
      <c r="Q67" s="43" t="str">
        <f t="shared" si="239"/>
        <v>нд</v>
      </c>
      <c r="R67" s="43" t="str">
        <f t="shared" ref="R67" si="240">IF(NOT(SUM(R68)=0),SUM(R68),"нд")</f>
        <v>нд</v>
      </c>
      <c r="S67" s="55" t="str">
        <f t="shared" ref="S67:AA69" si="241">IF(NOT(SUM(S68)=0),SUM(S68),"нд")</f>
        <v>нд</v>
      </c>
      <c r="T67" s="116" t="str">
        <f t="shared" si="10"/>
        <v>нд</v>
      </c>
      <c r="U67" s="55" t="str">
        <f t="shared" ref="U67" si="242">IF(NOT(SUM(U68)=0),SUM(U68),"нд")</f>
        <v>нд</v>
      </c>
      <c r="V67" s="116" t="str">
        <f t="shared" si="12"/>
        <v>нд</v>
      </c>
      <c r="W67" s="55" t="str">
        <f t="shared" ref="W67" si="243">IF(NOT(SUM(W68)=0),SUM(W68),"нд")</f>
        <v>нд</v>
      </c>
      <c r="X67" s="116" t="str">
        <f t="shared" si="14"/>
        <v>нд</v>
      </c>
      <c r="Y67" s="55" t="str">
        <f t="shared" ref="Y67" si="244">IF(NOT(SUM(Y68)=0),SUM(Y68),"нд")</f>
        <v>нд</v>
      </c>
      <c r="Z67" s="116" t="str">
        <f t="shared" si="16"/>
        <v>нд</v>
      </c>
      <c r="AA67" s="55" t="str">
        <f t="shared" ref="AA67" si="245">IF(NOT(SUM(AA68)=0),SUM(AA68),"нд")</f>
        <v>нд</v>
      </c>
      <c r="AB67" s="116" t="str">
        <f t="shared" si="18"/>
        <v>нд</v>
      </c>
      <c r="AC67" s="43" t="s">
        <v>384</v>
      </c>
    </row>
    <row r="68" spans="1:29" s="61" customFormat="1" x14ac:dyDescent="0.25">
      <c r="A68" s="34" t="s">
        <v>26</v>
      </c>
      <c r="B68" s="34" t="s">
        <v>26</v>
      </c>
      <c r="C68" s="34" t="s">
        <v>26</v>
      </c>
      <c r="D68" s="34" t="s">
        <v>26</v>
      </c>
      <c r="E68" s="34" t="s">
        <v>26</v>
      </c>
      <c r="F68" s="34" t="s">
        <v>26</v>
      </c>
      <c r="G68" s="34" t="s">
        <v>26</v>
      </c>
      <c r="H68" s="34" t="s">
        <v>26</v>
      </c>
      <c r="I68" s="34" t="s">
        <v>26</v>
      </c>
      <c r="J68" s="34" t="s">
        <v>26</v>
      </c>
      <c r="K68" s="34" t="s">
        <v>26</v>
      </c>
      <c r="L68" s="34" t="s">
        <v>26</v>
      </c>
      <c r="M68" s="34" t="s">
        <v>26</v>
      </c>
      <c r="N68" s="34" t="s">
        <v>26</v>
      </c>
      <c r="O68" s="34" t="s">
        <v>26</v>
      </c>
      <c r="P68" s="34" t="s">
        <v>26</v>
      </c>
      <c r="Q68" s="34" t="s">
        <v>26</v>
      </c>
      <c r="R68" s="65" t="str">
        <f t="shared" ref="R68" si="246">IF(NOT(OR(G68="нд",I68="нд")),G68-I68,G68)</f>
        <v>нд</v>
      </c>
      <c r="S68" s="59" t="str">
        <f>IF(NOT(SUM(U68,W68,Y68,AA68)=0),SUM(U68,W68,Y68,AA68),"нд")</f>
        <v>нд</v>
      </c>
      <c r="T68" s="105" t="str">
        <f t="shared" si="10"/>
        <v>нд</v>
      </c>
      <c r="U68" s="59" t="str">
        <f>IF(SUM(N68)-SUM(I68)=0,"нд",SUM(N68)-SUM(I68))</f>
        <v>нд</v>
      </c>
      <c r="V68" s="105" t="str">
        <f t="shared" si="12"/>
        <v>нд</v>
      </c>
      <c r="W68" s="59" t="str">
        <f>IF(SUM(O68)-SUM(J68)=0,"нд",SUM(O68)-SUM(J68))</f>
        <v>нд</v>
      </c>
      <c r="X68" s="105" t="str">
        <f t="shared" si="14"/>
        <v>нд</v>
      </c>
      <c r="Y68" s="59" t="str">
        <f>IF(SUM(P68)-SUM(K68)=0,"нд",SUM(P68)-SUM(K68))</f>
        <v>нд</v>
      </c>
      <c r="Z68" s="105" t="str">
        <f t="shared" si="16"/>
        <v>нд</v>
      </c>
      <c r="AA68" s="59" t="str">
        <f>IF(SUM(Q68)-SUM(L68)=0,"нд",SUM(Q68)-SUM(L68))</f>
        <v>нд</v>
      </c>
      <c r="AB68" s="105" t="str">
        <f t="shared" si="18"/>
        <v>нд</v>
      </c>
      <c r="AC68" s="34" t="s">
        <v>26</v>
      </c>
    </row>
    <row r="69" spans="1:29" s="61" customFormat="1" ht="78.75" x14ac:dyDescent="0.25">
      <c r="A69" s="41" t="s">
        <v>210</v>
      </c>
      <c r="B69" s="42" t="s">
        <v>211</v>
      </c>
      <c r="C69" s="43" t="s">
        <v>25</v>
      </c>
      <c r="D69" s="43">
        <f t="shared" ref="D69:D70" si="247">IF(NOT(SUM(D70)=0),SUM(D70),"нд")</f>
        <v>0.247</v>
      </c>
      <c r="E69" s="43">
        <f t="shared" ref="E69:E70" si="248">IF(NOT(SUM(E70)=0),SUM(E70),"нд")</f>
        <v>0.56299999999999994</v>
      </c>
      <c r="F69" s="43">
        <f t="shared" ref="F69:G70" si="249">IF(NOT(SUM(F70)=0),SUM(F70),"нд")</f>
        <v>0.247</v>
      </c>
      <c r="G69" s="43" t="str">
        <f t="shared" si="249"/>
        <v>нд</v>
      </c>
      <c r="H69" s="43" t="str">
        <f t="shared" ref="H69:Q70" si="250">IF(NOT(SUM(H70)=0),SUM(H70),"нд")</f>
        <v>нд</v>
      </c>
      <c r="I69" s="43" t="str">
        <f t="shared" si="250"/>
        <v>нд</v>
      </c>
      <c r="J69" s="43" t="str">
        <f t="shared" si="250"/>
        <v>нд</v>
      </c>
      <c r="K69" s="43" t="str">
        <f t="shared" si="250"/>
        <v>нд</v>
      </c>
      <c r="L69" s="43" t="str">
        <f t="shared" si="250"/>
        <v>нд</v>
      </c>
      <c r="M69" s="43" t="str">
        <f t="shared" si="250"/>
        <v>нд</v>
      </c>
      <c r="N69" s="43" t="str">
        <f t="shared" si="250"/>
        <v>нд</v>
      </c>
      <c r="O69" s="43" t="str">
        <f t="shared" si="250"/>
        <v>нд</v>
      </c>
      <c r="P69" s="43" t="str">
        <f t="shared" si="250"/>
        <v>нд</v>
      </c>
      <c r="Q69" s="43" t="str">
        <f t="shared" si="250"/>
        <v>нд</v>
      </c>
      <c r="R69" s="43" t="str">
        <f t="shared" ref="R69:R70" si="251">IF(NOT(SUM(R70)=0),SUM(R70),"нд")</f>
        <v>нд</v>
      </c>
      <c r="S69" s="54" t="str">
        <f t="shared" si="241"/>
        <v>нд</v>
      </c>
      <c r="T69" s="116" t="str">
        <f t="shared" si="10"/>
        <v>нд</v>
      </c>
      <c r="U69" s="54" t="str">
        <f t="shared" si="241"/>
        <v>нд</v>
      </c>
      <c r="V69" s="116" t="str">
        <f t="shared" si="12"/>
        <v>нд</v>
      </c>
      <c r="W69" s="54" t="str">
        <f t="shared" si="241"/>
        <v>нд</v>
      </c>
      <c r="X69" s="116" t="str">
        <f t="shared" si="14"/>
        <v>нд</v>
      </c>
      <c r="Y69" s="54" t="str">
        <f t="shared" si="241"/>
        <v>нд</v>
      </c>
      <c r="Z69" s="116" t="str">
        <f t="shared" si="16"/>
        <v>нд</v>
      </c>
      <c r="AA69" s="54" t="str">
        <f t="shared" si="241"/>
        <v>нд</v>
      </c>
      <c r="AB69" s="116" t="str">
        <f t="shared" si="18"/>
        <v>нд</v>
      </c>
      <c r="AC69" s="43" t="s">
        <v>384</v>
      </c>
    </row>
    <row r="70" spans="1:29" s="61" customFormat="1" x14ac:dyDescent="0.25">
      <c r="A70" s="28" t="s">
        <v>212</v>
      </c>
      <c r="B70" s="31" t="s">
        <v>67</v>
      </c>
      <c r="C70" s="30" t="s">
        <v>25</v>
      </c>
      <c r="D70" s="16">
        <f t="shared" si="247"/>
        <v>0.247</v>
      </c>
      <c r="E70" s="16">
        <f t="shared" si="248"/>
        <v>0.56299999999999994</v>
      </c>
      <c r="F70" s="16">
        <f t="shared" si="249"/>
        <v>0.247</v>
      </c>
      <c r="G70" s="16" t="str">
        <f t="shared" si="249"/>
        <v>нд</v>
      </c>
      <c r="H70" s="16" t="str">
        <f t="shared" si="250"/>
        <v>нд</v>
      </c>
      <c r="I70" s="16" t="str">
        <f t="shared" si="250"/>
        <v>нд</v>
      </c>
      <c r="J70" s="16" t="str">
        <f t="shared" si="250"/>
        <v>нд</v>
      </c>
      <c r="K70" s="16" t="str">
        <f t="shared" si="250"/>
        <v>нд</v>
      </c>
      <c r="L70" s="16" t="str">
        <f t="shared" si="250"/>
        <v>нд</v>
      </c>
      <c r="M70" s="16" t="str">
        <f t="shared" si="250"/>
        <v>нд</v>
      </c>
      <c r="N70" s="16" t="str">
        <f t="shared" si="250"/>
        <v>нд</v>
      </c>
      <c r="O70" s="16" t="str">
        <f t="shared" si="250"/>
        <v>нд</v>
      </c>
      <c r="P70" s="16" t="str">
        <f t="shared" si="250"/>
        <v>нд</v>
      </c>
      <c r="Q70" s="16" t="str">
        <f t="shared" si="250"/>
        <v>нд</v>
      </c>
      <c r="R70" s="16" t="str">
        <f t="shared" si="251"/>
        <v>нд</v>
      </c>
      <c r="S70" s="16" t="str">
        <f t="shared" ref="S70" si="252">IF(NOT(SUM(S71)=0),SUM(S71),"нд")</f>
        <v>нд</v>
      </c>
      <c r="T70" s="108" t="str">
        <f t="shared" si="10"/>
        <v>нд</v>
      </c>
      <c r="U70" s="16" t="str">
        <f t="shared" ref="U70" si="253">IF(NOT(SUM(U71)=0),SUM(U71),"нд")</f>
        <v>нд</v>
      </c>
      <c r="V70" s="108" t="str">
        <f t="shared" si="12"/>
        <v>нд</v>
      </c>
      <c r="W70" s="16" t="str">
        <f t="shared" ref="W70" si="254">IF(NOT(SUM(W71)=0),SUM(W71),"нд")</f>
        <v>нд</v>
      </c>
      <c r="X70" s="108" t="str">
        <f t="shared" si="14"/>
        <v>нд</v>
      </c>
      <c r="Y70" s="16" t="str">
        <f t="shared" ref="Y70" si="255">IF(NOT(SUM(Y71)=0),SUM(Y71),"нд")</f>
        <v>нд</v>
      </c>
      <c r="Z70" s="108" t="str">
        <f t="shared" si="16"/>
        <v>нд</v>
      </c>
      <c r="AA70" s="16" t="str">
        <f t="shared" ref="AA70" si="256">IF(NOT(SUM(AA71)=0),SUM(AA71),"нд")</f>
        <v>нд</v>
      </c>
      <c r="AB70" s="108" t="str">
        <f t="shared" si="18"/>
        <v>нд</v>
      </c>
      <c r="AC70" s="30" t="s">
        <v>384</v>
      </c>
    </row>
    <row r="71" spans="1:29" s="61" customFormat="1" ht="47.25" x14ac:dyDescent="0.25">
      <c r="A71" s="23" t="s">
        <v>213</v>
      </c>
      <c r="B71" s="27" t="s">
        <v>214</v>
      </c>
      <c r="C71" s="45" t="s">
        <v>215</v>
      </c>
      <c r="D71" s="65">
        <v>0.247</v>
      </c>
      <c r="E71" s="25">
        <v>0.56299999999999994</v>
      </c>
      <c r="F71" s="63">
        <v>0.247</v>
      </c>
      <c r="G71" s="65" t="s">
        <v>26</v>
      </c>
      <c r="H71" s="33" t="str">
        <f>IF(NOT(SUM(I71,J71,K71,L71)=0),SUM(I71,J71,K71,L71),"нд")</f>
        <v>нд</v>
      </c>
      <c r="I71" s="45" t="s">
        <v>26</v>
      </c>
      <c r="J71" s="45" t="s">
        <v>26</v>
      </c>
      <c r="K71" s="45" t="s">
        <v>26</v>
      </c>
      <c r="L71" s="45" t="s">
        <v>26</v>
      </c>
      <c r="M71" s="33" t="str">
        <f>IF(NOT(SUM(N71,O71,P71,Q71)=0),SUM(N71,O71,P71,Q71),"нд")</f>
        <v>нд</v>
      </c>
      <c r="N71" s="45" t="s">
        <v>26</v>
      </c>
      <c r="O71" s="45" t="s">
        <v>26</v>
      </c>
      <c r="P71" s="45" t="s">
        <v>26</v>
      </c>
      <c r="Q71" s="45" t="s">
        <v>26</v>
      </c>
      <c r="R71" s="65" t="str">
        <f t="shared" ref="R71" si="257">IF(NOT(OR(G71="нд",I71="нд")),G71-I71,G71)</f>
        <v>нд</v>
      </c>
      <c r="S71" s="59" t="str">
        <f>IF(NOT(SUM(U71,W71,Y71,AA71)=0),SUM(U71,W71,Y71,AA71),"нд")</f>
        <v>нд</v>
      </c>
      <c r="T71" s="105" t="str">
        <f t="shared" si="10"/>
        <v>нд</v>
      </c>
      <c r="U71" s="59" t="str">
        <f>IF(SUM(N71)-SUM(I71)=0,"нд",SUM(N71)-SUM(I71))</f>
        <v>нд</v>
      </c>
      <c r="V71" s="105" t="str">
        <f t="shared" si="12"/>
        <v>нд</v>
      </c>
      <c r="W71" s="59" t="str">
        <f>IF(SUM(O71)-SUM(J71)=0,"нд",SUM(O71)-SUM(J71))</f>
        <v>нд</v>
      </c>
      <c r="X71" s="105" t="str">
        <f t="shared" si="14"/>
        <v>нд</v>
      </c>
      <c r="Y71" s="59" t="str">
        <f>IF(SUM(P71)-SUM(K71)=0,"нд",SUM(P71)-SUM(K71))</f>
        <v>нд</v>
      </c>
      <c r="Z71" s="105" t="str">
        <f t="shared" si="16"/>
        <v>нд</v>
      </c>
      <c r="AA71" s="59" t="str">
        <f>IF(SUM(Q71)-SUM(L71)=0,"нд",SUM(Q71)-SUM(L71))</f>
        <v>нд</v>
      </c>
      <c r="AB71" s="105" t="str">
        <f t="shared" si="18"/>
        <v>нд</v>
      </c>
      <c r="AC71" s="45" t="s">
        <v>26</v>
      </c>
    </row>
    <row r="72" spans="1:29" s="61" customFormat="1" ht="47.25" x14ac:dyDescent="0.25">
      <c r="A72" s="35" t="s">
        <v>216</v>
      </c>
      <c r="B72" s="36" t="s">
        <v>217</v>
      </c>
      <c r="C72" s="37" t="s">
        <v>25</v>
      </c>
      <c r="D72" s="52">
        <f t="shared" ref="D72:E72" si="258">IF(NOT(SUM(D73,D129,D152,D170)=0),SUM(D73,D129,D152,D170),"нд")</f>
        <v>76.328999999999994</v>
      </c>
      <c r="E72" s="52">
        <f t="shared" si="258"/>
        <v>154.05199999999999</v>
      </c>
      <c r="F72" s="52">
        <f t="shared" ref="F72:S72" si="259">IF(NOT(SUM(F73,F129,F152,F170)=0),SUM(F73,F129,F152,F170),"нд")</f>
        <v>63.179999999999993</v>
      </c>
      <c r="G72" s="52">
        <f t="shared" si="259"/>
        <v>13.149000000000001</v>
      </c>
      <c r="H72" s="52">
        <f t="shared" si="259"/>
        <v>13.149000000000001</v>
      </c>
      <c r="I72" s="52" t="str">
        <f t="shared" si="259"/>
        <v>нд</v>
      </c>
      <c r="J72" s="52" t="str">
        <f t="shared" si="259"/>
        <v>нд</v>
      </c>
      <c r="K72" s="52">
        <f t="shared" si="259"/>
        <v>13.149000000000001</v>
      </c>
      <c r="L72" s="52" t="str">
        <f t="shared" si="259"/>
        <v>нд</v>
      </c>
      <c r="M72" s="52">
        <f t="shared" si="259"/>
        <v>13.164999999999999</v>
      </c>
      <c r="N72" s="52" t="str">
        <f t="shared" si="259"/>
        <v>нд</v>
      </c>
      <c r="O72" s="52" t="str">
        <f t="shared" si="259"/>
        <v>нд</v>
      </c>
      <c r="P72" s="52">
        <f t="shared" si="259"/>
        <v>13.164999999999999</v>
      </c>
      <c r="Q72" s="52" t="str">
        <f t="shared" si="259"/>
        <v>нд</v>
      </c>
      <c r="R72" s="52" t="str">
        <f t="shared" si="259"/>
        <v>нд</v>
      </c>
      <c r="S72" s="52">
        <f t="shared" si="259"/>
        <v>1.6000000000000014E-2</v>
      </c>
      <c r="T72" s="114">
        <f t="shared" si="10"/>
        <v>0.12</v>
      </c>
      <c r="U72" s="52" t="str">
        <f t="shared" ref="U72" si="260">IF(NOT(SUM(U73,U129,U152,U170)=0),SUM(U73,U129,U152,U170),"нд")</f>
        <v>нд</v>
      </c>
      <c r="V72" s="114" t="str">
        <f t="shared" si="12"/>
        <v>нд</v>
      </c>
      <c r="W72" s="52" t="str">
        <f t="shared" ref="W72" si="261">IF(NOT(SUM(W73,W129,W152,W170)=0),SUM(W73,W129,W152,W170),"нд")</f>
        <v>нд</v>
      </c>
      <c r="X72" s="114" t="str">
        <f t="shared" si="14"/>
        <v>нд</v>
      </c>
      <c r="Y72" s="52">
        <f t="shared" ref="Y72" si="262">IF(NOT(SUM(Y73,Y129,Y152,Y170)=0),SUM(Y73,Y129,Y152,Y170),"нд")</f>
        <v>1.6000000000000014E-2</v>
      </c>
      <c r="Z72" s="114">
        <f t="shared" si="16"/>
        <v>0.12</v>
      </c>
      <c r="AA72" s="52" t="str">
        <f t="shared" ref="AA72" si="263">IF(NOT(SUM(AA73,AA129,AA152,AA170)=0),SUM(AA73,AA129,AA152,AA170),"нд")</f>
        <v>нд</v>
      </c>
      <c r="AB72" s="114" t="str">
        <f t="shared" si="18"/>
        <v>нд</v>
      </c>
      <c r="AC72" s="37" t="s">
        <v>384</v>
      </c>
    </row>
    <row r="73" spans="1:29" s="61" customFormat="1" ht="78.75" x14ac:dyDescent="0.25">
      <c r="A73" s="38" t="s">
        <v>218</v>
      </c>
      <c r="B73" s="39" t="s">
        <v>219</v>
      </c>
      <c r="C73" s="40" t="s">
        <v>25</v>
      </c>
      <c r="D73" s="53">
        <f t="shared" ref="D73:E73" si="264">IF(NOT(SUM(D74,D76)=0),SUM(D74,D76),"нд")</f>
        <v>27.06</v>
      </c>
      <c r="E73" s="53">
        <f t="shared" si="264"/>
        <v>58.243999999999986</v>
      </c>
      <c r="F73" s="53">
        <f t="shared" ref="F73:S73" si="265">IF(NOT(SUM(F74,F76)=0),SUM(F74,F76),"нд")</f>
        <v>27.06</v>
      </c>
      <c r="G73" s="53" t="str">
        <f t="shared" si="265"/>
        <v>нд</v>
      </c>
      <c r="H73" s="53" t="str">
        <f t="shared" si="265"/>
        <v>нд</v>
      </c>
      <c r="I73" s="53" t="str">
        <f t="shared" si="265"/>
        <v>нд</v>
      </c>
      <c r="J73" s="53" t="str">
        <f t="shared" si="265"/>
        <v>нд</v>
      </c>
      <c r="K73" s="53" t="str">
        <f t="shared" si="265"/>
        <v>нд</v>
      </c>
      <c r="L73" s="53" t="str">
        <f t="shared" si="265"/>
        <v>нд</v>
      </c>
      <c r="M73" s="53" t="str">
        <f t="shared" si="265"/>
        <v>нд</v>
      </c>
      <c r="N73" s="53" t="str">
        <f t="shared" si="265"/>
        <v>нд</v>
      </c>
      <c r="O73" s="53" t="str">
        <f t="shared" si="265"/>
        <v>нд</v>
      </c>
      <c r="P73" s="53" t="str">
        <f t="shared" si="265"/>
        <v>нд</v>
      </c>
      <c r="Q73" s="53" t="str">
        <f t="shared" si="265"/>
        <v>нд</v>
      </c>
      <c r="R73" s="53" t="str">
        <f t="shared" si="265"/>
        <v>нд</v>
      </c>
      <c r="S73" s="53" t="str">
        <f t="shared" si="265"/>
        <v>нд</v>
      </c>
      <c r="T73" s="115" t="str">
        <f t="shared" si="10"/>
        <v>нд</v>
      </c>
      <c r="U73" s="53" t="str">
        <f t="shared" ref="U73" si="266">IF(NOT(SUM(U74,U76)=0),SUM(U74,U76),"нд")</f>
        <v>нд</v>
      </c>
      <c r="V73" s="115" t="str">
        <f t="shared" si="12"/>
        <v>нд</v>
      </c>
      <c r="W73" s="53" t="str">
        <f t="shared" ref="W73" si="267">IF(NOT(SUM(W74,W76)=0),SUM(W74,W76),"нд")</f>
        <v>нд</v>
      </c>
      <c r="X73" s="115" t="str">
        <f t="shared" si="14"/>
        <v>нд</v>
      </c>
      <c r="Y73" s="53" t="str">
        <f t="shared" ref="Y73" si="268">IF(NOT(SUM(Y74,Y76)=0),SUM(Y74,Y76),"нд")</f>
        <v>нд</v>
      </c>
      <c r="Z73" s="115" t="str">
        <f t="shared" si="16"/>
        <v>нд</v>
      </c>
      <c r="AA73" s="53" t="str">
        <f t="shared" ref="AA73" si="269">IF(NOT(SUM(AA74,AA76)=0),SUM(AA74,AA76),"нд")</f>
        <v>нд</v>
      </c>
      <c r="AB73" s="115" t="str">
        <f t="shared" si="18"/>
        <v>нд</v>
      </c>
      <c r="AC73" s="40" t="s">
        <v>384</v>
      </c>
    </row>
    <row r="74" spans="1:29" s="61" customFormat="1" ht="31.5" x14ac:dyDescent="0.25">
      <c r="A74" s="41" t="s">
        <v>220</v>
      </c>
      <c r="B74" s="42" t="s">
        <v>221</v>
      </c>
      <c r="C74" s="43" t="s">
        <v>25</v>
      </c>
      <c r="D74" s="43" t="str">
        <f t="shared" ref="D74:E74" si="270">IF(NOT(SUM(D75)=0),SUM(D75),"нд")</f>
        <v>нд</v>
      </c>
      <c r="E74" s="43" t="str">
        <f t="shared" si="270"/>
        <v>нд</v>
      </c>
      <c r="F74" s="43" t="str">
        <f t="shared" ref="F74:G74" si="271">IF(NOT(SUM(F75)=0),SUM(F75),"нд")</f>
        <v>нд</v>
      </c>
      <c r="G74" s="43" t="str">
        <f t="shared" si="271"/>
        <v>нд</v>
      </c>
      <c r="H74" s="43" t="str">
        <f t="shared" ref="H74:Q74" si="272">IF(NOT(SUM(H75)=0),SUM(H75),"нд")</f>
        <v>нд</v>
      </c>
      <c r="I74" s="43" t="str">
        <f t="shared" si="272"/>
        <v>нд</v>
      </c>
      <c r="J74" s="43" t="str">
        <f t="shared" si="272"/>
        <v>нд</v>
      </c>
      <c r="K74" s="43" t="str">
        <f t="shared" si="272"/>
        <v>нд</v>
      </c>
      <c r="L74" s="43" t="str">
        <f t="shared" si="272"/>
        <v>нд</v>
      </c>
      <c r="M74" s="43" t="str">
        <f t="shared" si="272"/>
        <v>нд</v>
      </c>
      <c r="N74" s="43" t="str">
        <f t="shared" si="272"/>
        <v>нд</v>
      </c>
      <c r="O74" s="43" t="str">
        <f t="shared" si="272"/>
        <v>нд</v>
      </c>
      <c r="P74" s="43" t="str">
        <f t="shared" si="272"/>
        <v>нд</v>
      </c>
      <c r="Q74" s="43" t="str">
        <f t="shared" si="272"/>
        <v>нд</v>
      </c>
      <c r="R74" s="43" t="str">
        <f t="shared" ref="R74" si="273">IF(NOT(SUM(R75)=0),SUM(R75),"нд")</f>
        <v>нд</v>
      </c>
      <c r="S74" s="55" t="str">
        <f t="shared" ref="S74" si="274">IF(NOT(SUM(S75)=0),SUM(S75),"нд")</f>
        <v>нд</v>
      </c>
      <c r="T74" s="116" t="str">
        <f t="shared" si="10"/>
        <v>нд</v>
      </c>
      <c r="U74" s="55" t="str">
        <f t="shared" ref="U74" si="275">IF(NOT(SUM(U75)=0),SUM(U75),"нд")</f>
        <v>нд</v>
      </c>
      <c r="V74" s="116" t="str">
        <f t="shared" si="12"/>
        <v>нд</v>
      </c>
      <c r="W74" s="55" t="str">
        <f t="shared" ref="W74" si="276">IF(NOT(SUM(W75)=0),SUM(W75),"нд")</f>
        <v>нд</v>
      </c>
      <c r="X74" s="116" t="str">
        <f t="shared" si="14"/>
        <v>нд</v>
      </c>
      <c r="Y74" s="55" t="str">
        <f t="shared" ref="Y74" si="277">IF(NOT(SUM(Y75)=0),SUM(Y75),"нд")</f>
        <v>нд</v>
      </c>
      <c r="Z74" s="116" t="str">
        <f t="shared" si="16"/>
        <v>нд</v>
      </c>
      <c r="AA74" s="55" t="str">
        <f t="shared" ref="AA74" si="278">IF(NOT(SUM(AA75)=0),SUM(AA75),"нд")</f>
        <v>нд</v>
      </c>
      <c r="AB74" s="116" t="str">
        <f t="shared" si="18"/>
        <v>нд</v>
      </c>
      <c r="AC74" s="43" t="s">
        <v>384</v>
      </c>
    </row>
    <row r="75" spans="1:29" s="61" customFormat="1" x14ac:dyDescent="0.25">
      <c r="A75" s="34" t="s">
        <v>26</v>
      </c>
      <c r="B75" s="34" t="s">
        <v>26</v>
      </c>
      <c r="C75" s="34" t="s">
        <v>26</v>
      </c>
      <c r="D75" s="34" t="s">
        <v>26</v>
      </c>
      <c r="E75" s="34" t="s">
        <v>26</v>
      </c>
      <c r="F75" s="34" t="s">
        <v>26</v>
      </c>
      <c r="G75" s="34" t="s">
        <v>26</v>
      </c>
      <c r="H75" s="34" t="s">
        <v>26</v>
      </c>
      <c r="I75" s="34" t="s">
        <v>26</v>
      </c>
      <c r="J75" s="34" t="s">
        <v>26</v>
      </c>
      <c r="K75" s="34" t="s">
        <v>26</v>
      </c>
      <c r="L75" s="34" t="s">
        <v>26</v>
      </c>
      <c r="M75" s="34" t="s">
        <v>26</v>
      </c>
      <c r="N75" s="34" t="s">
        <v>26</v>
      </c>
      <c r="O75" s="34" t="s">
        <v>26</v>
      </c>
      <c r="P75" s="34" t="s">
        <v>26</v>
      </c>
      <c r="Q75" s="34" t="s">
        <v>26</v>
      </c>
      <c r="R75" s="65" t="str">
        <f t="shared" ref="R75" si="279">IF(NOT(OR(G75="нд",I75="нд")),G75-I75,G75)</f>
        <v>нд</v>
      </c>
      <c r="S75" s="59" t="str">
        <f>IF(NOT(SUM(U75,W75,Y75,AA75)=0),SUM(U75,W75,Y75,AA75),"нд")</f>
        <v>нд</v>
      </c>
      <c r="T75" s="105" t="str">
        <f t="shared" si="10"/>
        <v>нд</v>
      </c>
      <c r="U75" s="59" t="str">
        <f>IF(SUM(N75)-SUM(I75)=0,"нд",SUM(N75)-SUM(I75))</f>
        <v>нд</v>
      </c>
      <c r="V75" s="105" t="str">
        <f t="shared" si="12"/>
        <v>нд</v>
      </c>
      <c r="W75" s="59" t="str">
        <f>IF(SUM(O75)-SUM(J75)=0,"нд",SUM(O75)-SUM(J75))</f>
        <v>нд</v>
      </c>
      <c r="X75" s="105" t="str">
        <f t="shared" si="14"/>
        <v>нд</v>
      </c>
      <c r="Y75" s="59" t="str">
        <f>IF(SUM(P75)-SUM(K75)=0,"нд",SUM(P75)-SUM(K75))</f>
        <v>нд</v>
      </c>
      <c r="Z75" s="105" t="str">
        <f t="shared" si="16"/>
        <v>нд</v>
      </c>
      <c r="AA75" s="59" t="str">
        <f>IF(SUM(Q75)-SUM(L75)=0,"нд",SUM(Q75)-SUM(L75))</f>
        <v>нд</v>
      </c>
      <c r="AB75" s="105" t="str">
        <f t="shared" si="18"/>
        <v>нд</v>
      </c>
      <c r="AC75" s="34" t="s">
        <v>26</v>
      </c>
    </row>
    <row r="76" spans="1:29" s="61" customFormat="1" ht="63" x14ac:dyDescent="0.25">
      <c r="A76" s="41" t="s">
        <v>222</v>
      </c>
      <c r="B76" s="42" t="s">
        <v>223</v>
      </c>
      <c r="C76" s="43" t="s">
        <v>25</v>
      </c>
      <c r="D76" s="54">
        <f t="shared" ref="D76:E76" si="280">IF(NOT(SUM(D77,D89)=0),SUM(D77,D89),"нд")</f>
        <v>27.06</v>
      </c>
      <c r="E76" s="54">
        <f t="shared" si="280"/>
        <v>58.243999999999986</v>
      </c>
      <c r="F76" s="54">
        <f t="shared" ref="F76:S76" si="281">IF(NOT(SUM(F77,F89)=0),SUM(F77,F89),"нд")</f>
        <v>27.06</v>
      </c>
      <c r="G76" s="43" t="str">
        <f t="shared" si="281"/>
        <v>нд</v>
      </c>
      <c r="H76" s="43" t="str">
        <f t="shared" si="281"/>
        <v>нд</v>
      </c>
      <c r="I76" s="43" t="str">
        <f t="shared" si="281"/>
        <v>нд</v>
      </c>
      <c r="J76" s="43" t="str">
        <f t="shared" si="281"/>
        <v>нд</v>
      </c>
      <c r="K76" s="43" t="str">
        <f t="shared" si="281"/>
        <v>нд</v>
      </c>
      <c r="L76" s="43" t="str">
        <f t="shared" si="281"/>
        <v>нд</v>
      </c>
      <c r="M76" s="43" t="str">
        <f t="shared" si="281"/>
        <v>нд</v>
      </c>
      <c r="N76" s="43" t="str">
        <f t="shared" si="281"/>
        <v>нд</v>
      </c>
      <c r="O76" s="43" t="str">
        <f t="shared" si="281"/>
        <v>нд</v>
      </c>
      <c r="P76" s="43" t="str">
        <f t="shared" si="281"/>
        <v>нд</v>
      </c>
      <c r="Q76" s="43" t="str">
        <f t="shared" si="281"/>
        <v>нд</v>
      </c>
      <c r="R76" s="43" t="str">
        <f t="shared" si="281"/>
        <v>нд</v>
      </c>
      <c r="S76" s="54" t="str">
        <f t="shared" si="281"/>
        <v>нд</v>
      </c>
      <c r="T76" s="116" t="str">
        <f t="shared" si="10"/>
        <v>нд</v>
      </c>
      <c r="U76" s="54" t="str">
        <f t="shared" ref="U76" si="282">IF(NOT(SUM(U77,U89)=0),SUM(U77,U89),"нд")</f>
        <v>нд</v>
      </c>
      <c r="V76" s="116" t="str">
        <f t="shared" si="12"/>
        <v>нд</v>
      </c>
      <c r="W76" s="54" t="str">
        <f t="shared" ref="W76" si="283">IF(NOT(SUM(W77,W89)=0),SUM(W77,W89),"нд")</f>
        <v>нд</v>
      </c>
      <c r="X76" s="116" t="str">
        <f t="shared" si="14"/>
        <v>нд</v>
      </c>
      <c r="Y76" s="54" t="str">
        <f t="shared" ref="Y76" si="284">IF(NOT(SUM(Y77,Y89)=0),SUM(Y77,Y89),"нд")</f>
        <v>нд</v>
      </c>
      <c r="Z76" s="116" t="str">
        <f t="shared" si="16"/>
        <v>нд</v>
      </c>
      <c r="AA76" s="54" t="str">
        <f t="shared" ref="AA76" si="285">IF(NOT(SUM(AA77,AA89)=0),SUM(AA77,AA89),"нд")</f>
        <v>нд</v>
      </c>
      <c r="AB76" s="116" t="str">
        <f t="shared" si="18"/>
        <v>нд</v>
      </c>
      <c r="AC76" s="43" t="s">
        <v>384</v>
      </c>
    </row>
    <row r="77" spans="1:29" s="61" customFormat="1" x14ac:dyDescent="0.25">
      <c r="A77" s="20" t="s">
        <v>224</v>
      </c>
      <c r="B77" s="21" t="s">
        <v>31</v>
      </c>
      <c r="C77" s="14" t="s">
        <v>25</v>
      </c>
      <c r="D77" s="15">
        <f t="shared" ref="D77" si="286">IF(NOT(SUM(D78:D88)=0),SUM(D78:D88),"нд")</f>
        <v>3.1999999999999997</v>
      </c>
      <c r="E77" s="14">
        <f>IF(NOT(SUM(E78:E88)=0),SUM(E78:E88),"нд")</f>
        <v>9.9670000000000005</v>
      </c>
      <c r="F77" s="14">
        <f t="shared" ref="F77:G77" si="287">IF(NOT(SUM(F78:F88)=0),SUM(F78:F88),"нд")</f>
        <v>3.1999999999999997</v>
      </c>
      <c r="G77" s="14" t="str">
        <f t="shared" si="287"/>
        <v>нд</v>
      </c>
      <c r="H77" s="14" t="str">
        <f t="shared" ref="H77:Q77" si="288">IF(NOT(SUM(H78:H88)=0),SUM(H78:H88),"нд")</f>
        <v>нд</v>
      </c>
      <c r="I77" s="14" t="str">
        <f t="shared" si="288"/>
        <v>нд</v>
      </c>
      <c r="J77" s="14" t="str">
        <f t="shared" si="288"/>
        <v>нд</v>
      </c>
      <c r="K77" s="14" t="str">
        <f t="shared" ref="K77" si="289">IF(NOT(SUM(K78:K88)=0),SUM(K78:K88),"нд")</f>
        <v>нд</v>
      </c>
      <c r="L77" s="14" t="str">
        <f t="shared" si="288"/>
        <v>нд</v>
      </c>
      <c r="M77" s="14" t="str">
        <f t="shared" si="288"/>
        <v>нд</v>
      </c>
      <c r="N77" s="14" t="str">
        <f t="shared" si="288"/>
        <v>нд</v>
      </c>
      <c r="O77" s="14" t="str">
        <f t="shared" si="288"/>
        <v>нд</v>
      </c>
      <c r="P77" s="14" t="str">
        <f t="shared" ref="P77" si="290">IF(NOT(SUM(P78:P88)=0),SUM(P78:P88),"нд")</f>
        <v>нд</v>
      </c>
      <c r="Q77" s="14" t="str">
        <f t="shared" si="288"/>
        <v>нд</v>
      </c>
      <c r="R77" s="14" t="str">
        <f t="shared" ref="R77" si="291">IF(NOT(SUM(R78:R88)=0),SUM(R78:R88),"нд")</f>
        <v>нд</v>
      </c>
      <c r="S77" s="15" t="str">
        <f t="shared" ref="S77" si="292">IF(NOT(SUM(S78:S88)=0),SUM(S78:S88),"нд")</f>
        <v>нд</v>
      </c>
      <c r="T77" s="107" t="str">
        <f t="shared" si="10"/>
        <v>нд</v>
      </c>
      <c r="U77" s="15" t="str">
        <f t="shared" ref="U77" si="293">IF(NOT(SUM(U78:U88)=0),SUM(U78:U88),"нд")</f>
        <v>нд</v>
      </c>
      <c r="V77" s="107" t="str">
        <f t="shared" si="12"/>
        <v>нд</v>
      </c>
      <c r="W77" s="15" t="str">
        <f t="shared" ref="W77" si="294">IF(NOT(SUM(W78:W88)=0),SUM(W78:W88),"нд")</f>
        <v>нд</v>
      </c>
      <c r="X77" s="107" t="str">
        <f t="shared" si="14"/>
        <v>нд</v>
      </c>
      <c r="Y77" s="15" t="str">
        <f t="shared" ref="Y77" si="295">IF(NOT(SUM(Y78:Y88)=0),SUM(Y78:Y88),"нд")</f>
        <v>нд</v>
      </c>
      <c r="Z77" s="107" t="str">
        <f t="shared" si="16"/>
        <v>нд</v>
      </c>
      <c r="AA77" s="15" t="str">
        <f t="shared" ref="AA77" si="296">IF(NOT(SUM(AA78:AA88)=0),SUM(AA78:AA88),"нд")</f>
        <v>нд</v>
      </c>
      <c r="AB77" s="107" t="str">
        <f t="shared" si="18"/>
        <v>нд</v>
      </c>
      <c r="AC77" s="14" t="s">
        <v>384</v>
      </c>
    </row>
    <row r="78" spans="1:29" s="61" customFormat="1" ht="63" x14ac:dyDescent="0.25">
      <c r="A78" s="23" t="s">
        <v>225</v>
      </c>
      <c r="B78" s="44" t="s">
        <v>226</v>
      </c>
      <c r="C78" s="25" t="s">
        <v>56</v>
      </c>
      <c r="D78" s="65" t="s">
        <v>26</v>
      </c>
      <c r="E78" s="65" t="s">
        <v>26</v>
      </c>
      <c r="F78" s="65" t="s">
        <v>26</v>
      </c>
      <c r="G78" s="65" t="s">
        <v>26</v>
      </c>
      <c r="H78" s="33" t="str">
        <f>IF(NOT(SUM(I78,J78,K78,L78)=0),SUM(I78,J78,K78,L78),"нд")</f>
        <v>нд</v>
      </c>
      <c r="I78" s="25" t="s">
        <v>26</v>
      </c>
      <c r="J78" s="25" t="s">
        <v>26</v>
      </c>
      <c r="K78" s="25" t="s">
        <v>26</v>
      </c>
      <c r="L78" s="25" t="s">
        <v>26</v>
      </c>
      <c r="M78" s="33" t="str">
        <f>IF(NOT(SUM(N78,O78,P78,Q78)=0),SUM(N78,O78,P78,Q78),"нд")</f>
        <v>нд</v>
      </c>
      <c r="N78" s="25" t="s">
        <v>26</v>
      </c>
      <c r="O78" s="25" t="s">
        <v>26</v>
      </c>
      <c r="P78" s="25" t="s">
        <v>26</v>
      </c>
      <c r="Q78" s="25" t="s">
        <v>26</v>
      </c>
      <c r="R78" s="65" t="str">
        <f t="shared" ref="R78:R127" si="297">IF(NOT(OR(G78="нд",I78="нд")),G78-I78,G78)</f>
        <v>нд</v>
      </c>
      <c r="S78" s="59" t="str">
        <f t="shared" ref="S78:S88" si="298">IF(NOT(SUM(U78,W78,Y78,AA78)=0),SUM(U78,W78,Y78,AA78),"нд")</f>
        <v>нд</v>
      </c>
      <c r="T78" s="105" t="str">
        <f t="shared" si="10"/>
        <v>нд</v>
      </c>
      <c r="U78" s="59" t="str">
        <f t="shared" ref="U78:U88" si="299">IF(SUM(N78)-SUM(I78)=0,"нд",SUM(N78)-SUM(I78))</f>
        <v>нд</v>
      </c>
      <c r="V78" s="105" t="str">
        <f t="shared" si="12"/>
        <v>нд</v>
      </c>
      <c r="W78" s="59" t="str">
        <f t="shared" ref="W78:W88" si="300">IF(SUM(O78)-SUM(J78)=0,"нд",SUM(O78)-SUM(J78))</f>
        <v>нд</v>
      </c>
      <c r="X78" s="105" t="str">
        <f t="shared" si="14"/>
        <v>нд</v>
      </c>
      <c r="Y78" s="59" t="str">
        <f t="shared" ref="Y78:Y88" si="301">IF(SUM(P78)-SUM(K78)=0,"нд",SUM(P78)-SUM(K78))</f>
        <v>нд</v>
      </c>
      <c r="Z78" s="105" t="str">
        <f t="shared" si="16"/>
        <v>нд</v>
      </c>
      <c r="AA78" s="59" t="str">
        <f t="shared" ref="AA78:AA88" si="302">IF(SUM(Q78)-SUM(L78)=0,"нд",SUM(Q78)-SUM(L78))</f>
        <v>нд</v>
      </c>
      <c r="AB78" s="105" t="str">
        <f t="shared" si="18"/>
        <v>нд</v>
      </c>
      <c r="AC78" s="25" t="s">
        <v>26</v>
      </c>
    </row>
    <row r="79" spans="1:29" s="61" customFormat="1" ht="31.5" x14ac:dyDescent="0.25">
      <c r="A79" s="23" t="s">
        <v>227</v>
      </c>
      <c r="B79" s="27" t="s">
        <v>443</v>
      </c>
      <c r="C79" s="25" t="s">
        <v>57</v>
      </c>
      <c r="D79" s="65" t="s">
        <v>26</v>
      </c>
      <c r="E79" s="25" t="s">
        <v>26</v>
      </c>
      <c r="F79" s="65" t="s">
        <v>26</v>
      </c>
      <c r="G79" s="65" t="s">
        <v>26</v>
      </c>
      <c r="H79" s="33" t="str">
        <f>IF(NOT(SUM(I79,J79,K79,L79)=0),SUM(I79,J79,K79,L79),"нд")</f>
        <v>нд</v>
      </c>
      <c r="I79" s="25" t="s">
        <v>26</v>
      </c>
      <c r="J79" s="25" t="s">
        <v>26</v>
      </c>
      <c r="K79" s="25" t="s">
        <v>26</v>
      </c>
      <c r="L79" s="25" t="s">
        <v>26</v>
      </c>
      <c r="M79" s="33" t="str">
        <f>IF(NOT(SUM(N79,O79,P79,Q79)=0),SUM(N79,O79,P79,Q79),"нд")</f>
        <v>нд</v>
      </c>
      <c r="N79" s="25" t="s">
        <v>26</v>
      </c>
      <c r="O79" s="25" t="s">
        <v>26</v>
      </c>
      <c r="P79" s="25" t="s">
        <v>26</v>
      </c>
      <c r="Q79" s="25" t="s">
        <v>26</v>
      </c>
      <c r="R79" s="65" t="str">
        <f t="shared" si="297"/>
        <v>нд</v>
      </c>
      <c r="S79" s="59" t="str">
        <f t="shared" si="298"/>
        <v>нд</v>
      </c>
      <c r="T79" s="105" t="str">
        <f t="shared" si="10"/>
        <v>нд</v>
      </c>
      <c r="U79" s="59" t="str">
        <f t="shared" si="299"/>
        <v>нд</v>
      </c>
      <c r="V79" s="105" t="str">
        <f t="shared" si="12"/>
        <v>нд</v>
      </c>
      <c r="W79" s="59" t="str">
        <f t="shared" si="300"/>
        <v>нд</v>
      </c>
      <c r="X79" s="105" t="str">
        <f t="shared" si="14"/>
        <v>нд</v>
      </c>
      <c r="Y79" s="59" t="str">
        <f t="shared" si="301"/>
        <v>нд</v>
      </c>
      <c r="Z79" s="105" t="str">
        <f t="shared" si="16"/>
        <v>нд</v>
      </c>
      <c r="AA79" s="59" t="str">
        <f t="shared" si="302"/>
        <v>нд</v>
      </c>
      <c r="AB79" s="105" t="str">
        <f t="shared" si="18"/>
        <v>нд</v>
      </c>
      <c r="AC79" s="25" t="s">
        <v>26</v>
      </c>
    </row>
    <row r="80" spans="1:29" s="61" customFormat="1" ht="31.5" x14ac:dyDescent="0.25">
      <c r="A80" s="23" t="s">
        <v>228</v>
      </c>
      <c r="B80" s="27" t="s">
        <v>393</v>
      </c>
      <c r="C80" s="25" t="s">
        <v>58</v>
      </c>
      <c r="D80" s="65">
        <v>0.55100000000000005</v>
      </c>
      <c r="E80" s="25">
        <v>1.262</v>
      </c>
      <c r="F80" s="63">
        <v>0.55100000000000005</v>
      </c>
      <c r="G80" s="65" t="s">
        <v>26</v>
      </c>
      <c r="H80" s="33" t="str">
        <f t="shared" ref="H80:H123" si="303">IF(NOT(SUM(I80,J80,K80,L80)=0),SUM(I80,J80,K80,L80),"нд")</f>
        <v>нд</v>
      </c>
      <c r="I80" s="25" t="s">
        <v>26</v>
      </c>
      <c r="J80" s="25" t="s">
        <v>26</v>
      </c>
      <c r="K80" s="25" t="s">
        <v>26</v>
      </c>
      <c r="L80" s="25" t="s">
        <v>26</v>
      </c>
      <c r="M80" s="33" t="str">
        <f t="shared" ref="M80:M123" si="304">IF(NOT(SUM(N80,O80,P80,Q80)=0),SUM(N80,O80,P80,Q80),"нд")</f>
        <v>нд</v>
      </c>
      <c r="N80" s="25" t="s">
        <v>26</v>
      </c>
      <c r="O80" s="25" t="s">
        <v>26</v>
      </c>
      <c r="P80" s="25" t="s">
        <v>26</v>
      </c>
      <c r="Q80" s="25" t="s">
        <v>26</v>
      </c>
      <c r="R80" s="65" t="str">
        <f t="shared" si="297"/>
        <v>нд</v>
      </c>
      <c r="S80" s="59" t="str">
        <f t="shared" si="298"/>
        <v>нд</v>
      </c>
      <c r="T80" s="105" t="str">
        <f t="shared" si="10"/>
        <v>нд</v>
      </c>
      <c r="U80" s="59" t="str">
        <f t="shared" si="299"/>
        <v>нд</v>
      </c>
      <c r="V80" s="105" t="str">
        <f t="shared" si="12"/>
        <v>нд</v>
      </c>
      <c r="W80" s="59" t="str">
        <f t="shared" si="300"/>
        <v>нд</v>
      </c>
      <c r="X80" s="105" t="str">
        <f t="shared" si="14"/>
        <v>нд</v>
      </c>
      <c r="Y80" s="59" t="str">
        <f t="shared" si="301"/>
        <v>нд</v>
      </c>
      <c r="Z80" s="105" t="str">
        <f t="shared" si="16"/>
        <v>нд</v>
      </c>
      <c r="AA80" s="59" t="str">
        <f t="shared" si="302"/>
        <v>нд</v>
      </c>
      <c r="AB80" s="105" t="str">
        <f t="shared" si="18"/>
        <v>нд</v>
      </c>
      <c r="AC80" s="25" t="s">
        <v>26</v>
      </c>
    </row>
    <row r="81" spans="1:29" s="61" customFormat="1" ht="31.5" x14ac:dyDescent="0.25">
      <c r="A81" s="23" t="s">
        <v>229</v>
      </c>
      <c r="B81" s="27" t="s">
        <v>444</v>
      </c>
      <c r="C81" s="65" t="s">
        <v>59</v>
      </c>
      <c r="D81" s="65">
        <v>0.61099999999999999</v>
      </c>
      <c r="E81" s="102">
        <v>1.4330000000000001</v>
      </c>
      <c r="F81" s="65">
        <v>0.61099999999999999</v>
      </c>
      <c r="G81" s="65" t="s">
        <v>26</v>
      </c>
      <c r="H81" s="33" t="str">
        <f t="shared" si="303"/>
        <v>нд</v>
      </c>
      <c r="I81" s="25" t="s">
        <v>26</v>
      </c>
      <c r="J81" s="25" t="s">
        <v>26</v>
      </c>
      <c r="K81" s="25" t="s">
        <v>26</v>
      </c>
      <c r="L81" s="25" t="s">
        <v>26</v>
      </c>
      <c r="M81" s="33" t="str">
        <f t="shared" si="304"/>
        <v>нд</v>
      </c>
      <c r="N81" s="25" t="s">
        <v>26</v>
      </c>
      <c r="O81" s="25" t="s">
        <v>26</v>
      </c>
      <c r="P81" s="25" t="s">
        <v>26</v>
      </c>
      <c r="Q81" s="25" t="s">
        <v>26</v>
      </c>
      <c r="R81" s="65" t="s">
        <v>26</v>
      </c>
      <c r="S81" s="59" t="str">
        <f t="shared" si="298"/>
        <v>нд</v>
      </c>
      <c r="T81" s="105" t="str">
        <f t="shared" si="10"/>
        <v>нд</v>
      </c>
      <c r="U81" s="59" t="str">
        <f t="shared" si="299"/>
        <v>нд</v>
      </c>
      <c r="V81" s="105" t="str">
        <f t="shared" si="12"/>
        <v>нд</v>
      </c>
      <c r="W81" s="59" t="str">
        <f t="shared" si="300"/>
        <v>нд</v>
      </c>
      <c r="X81" s="105" t="str">
        <f t="shared" si="14"/>
        <v>нд</v>
      </c>
      <c r="Y81" s="59" t="str">
        <f t="shared" si="301"/>
        <v>нд</v>
      </c>
      <c r="Z81" s="105" t="str">
        <f t="shared" si="16"/>
        <v>нд</v>
      </c>
      <c r="AA81" s="59" t="str">
        <f t="shared" si="302"/>
        <v>нд</v>
      </c>
      <c r="AB81" s="105" t="str">
        <f t="shared" si="18"/>
        <v>нд</v>
      </c>
      <c r="AC81" s="65" t="s">
        <v>26</v>
      </c>
    </row>
    <row r="82" spans="1:29" s="61" customFormat="1" ht="47.25" x14ac:dyDescent="0.25">
      <c r="A82" s="23" t="s">
        <v>230</v>
      </c>
      <c r="B82" s="27" t="s">
        <v>445</v>
      </c>
      <c r="C82" s="25" t="s">
        <v>60</v>
      </c>
      <c r="D82" s="45">
        <v>0.61199999999999999</v>
      </c>
      <c r="E82" s="25">
        <v>1.3180000000000001</v>
      </c>
      <c r="F82" s="63">
        <v>0.61199999999999999</v>
      </c>
      <c r="G82" s="65" t="s">
        <v>26</v>
      </c>
      <c r="H82" s="126" t="str">
        <f t="shared" si="303"/>
        <v>нд</v>
      </c>
      <c r="I82" s="97" t="s">
        <v>26</v>
      </c>
      <c r="J82" s="97" t="s">
        <v>26</v>
      </c>
      <c r="K82" s="97" t="s">
        <v>26</v>
      </c>
      <c r="L82" s="97" t="s">
        <v>26</v>
      </c>
      <c r="M82" s="126" t="str">
        <f t="shared" si="304"/>
        <v>нд</v>
      </c>
      <c r="N82" s="97" t="s">
        <v>26</v>
      </c>
      <c r="O82" s="97" t="s">
        <v>26</v>
      </c>
      <c r="P82" s="97" t="s">
        <v>26</v>
      </c>
      <c r="Q82" s="97" t="s">
        <v>26</v>
      </c>
      <c r="R82" s="65" t="str">
        <f t="shared" si="297"/>
        <v>нд</v>
      </c>
      <c r="S82" s="59" t="str">
        <f t="shared" si="298"/>
        <v>нд</v>
      </c>
      <c r="T82" s="105" t="str">
        <f t="shared" si="10"/>
        <v>нд</v>
      </c>
      <c r="U82" s="59" t="str">
        <f t="shared" si="299"/>
        <v>нд</v>
      </c>
      <c r="V82" s="105" t="str">
        <f t="shared" si="12"/>
        <v>нд</v>
      </c>
      <c r="W82" s="59" t="str">
        <f t="shared" si="300"/>
        <v>нд</v>
      </c>
      <c r="X82" s="105" t="str">
        <f t="shared" si="14"/>
        <v>нд</v>
      </c>
      <c r="Y82" s="59" t="str">
        <f t="shared" si="301"/>
        <v>нд</v>
      </c>
      <c r="Z82" s="105" t="str">
        <f t="shared" si="16"/>
        <v>нд</v>
      </c>
      <c r="AA82" s="59" t="str">
        <f t="shared" si="302"/>
        <v>нд</v>
      </c>
      <c r="AB82" s="105" t="str">
        <f t="shared" si="18"/>
        <v>нд</v>
      </c>
      <c r="AC82" s="25" t="s">
        <v>26</v>
      </c>
    </row>
    <row r="83" spans="1:29" s="61" customFormat="1" ht="31.5" customHeight="1" x14ac:dyDescent="0.25">
      <c r="A83" s="23" t="s">
        <v>231</v>
      </c>
      <c r="B83" s="27" t="s">
        <v>394</v>
      </c>
      <c r="C83" s="25" t="s">
        <v>61</v>
      </c>
      <c r="D83" s="65">
        <v>0.55300000000000005</v>
      </c>
      <c r="E83" s="25">
        <v>1.262</v>
      </c>
      <c r="F83" s="63">
        <v>0.55300000000000005</v>
      </c>
      <c r="G83" s="65" t="s">
        <v>26</v>
      </c>
      <c r="H83" s="126" t="str">
        <f t="shared" si="303"/>
        <v>нд</v>
      </c>
      <c r="I83" s="97" t="s">
        <v>26</v>
      </c>
      <c r="J83" s="97" t="s">
        <v>26</v>
      </c>
      <c r="K83" s="97" t="s">
        <v>26</v>
      </c>
      <c r="L83" s="97" t="s">
        <v>26</v>
      </c>
      <c r="M83" s="126" t="str">
        <f t="shared" si="304"/>
        <v>нд</v>
      </c>
      <c r="N83" s="97" t="s">
        <v>26</v>
      </c>
      <c r="O83" s="97" t="s">
        <v>26</v>
      </c>
      <c r="P83" s="97" t="s">
        <v>26</v>
      </c>
      <c r="Q83" s="97" t="s">
        <v>26</v>
      </c>
      <c r="R83" s="65" t="str">
        <f t="shared" si="297"/>
        <v>нд</v>
      </c>
      <c r="S83" s="59" t="str">
        <f t="shared" si="298"/>
        <v>нд</v>
      </c>
      <c r="T83" s="105" t="str">
        <f t="shared" si="10"/>
        <v>нд</v>
      </c>
      <c r="U83" s="59" t="str">
        <f t="shared" si="299"/>
        <v>нд</v>
      </c>
      <c r="V83" s="105" t="str">
        <f t="shared" si="12"/>
        <v>нд</v>
      </c>
      <c r="W83" s="59" t="str">
        <f t="shared" si="300"/>
        <v>нд</v>
      </c>
      <c r="X83" s="105" t="str">
        <f t="shared" si="14"/>
        <v>нд</v>
      </c>
      <c r="Y83" s="59" t="str">
        <f t="shared" si="301"/>
        <v>нд</v>
      </c>
      <c r="Z83" s="105" t="str">
        <f t="shared" si="16"/>
        <v>нд</v>
      </c>
      <c r="AA83" s="59" t="str">
        <f t="shared" si="302"/>
        <v>нд</v>
      </c>
      <c r="AB83" s="105" t="str">
        <f t="shared" si="18"/>
        <v>нд</v>
      </c>
      <c r="AC83" s="25" t="s">
        <v>26</v>
      </c>
    </row>
    <row r="84" spans="1:29" s="61" customFormat="1" ht="31.5" x14ac:dyDescent="0.25">
      <c r="A84" s="23" t="s">
        <v>232</v>
      </c>
      <c r="B84" s="27" t="s">
        <v>446</v>
      </c>
      <c r="C84" s="25" t="s">
        <v>62</v>
      </c>
      <c r="D84" s="65" t="s">
        <v>26</v>
      </c>
      <c r="E84" s="25" t="s">
        <v>26</v>
      </c>
      <c r="F84" s="63" t="s">
        <v>26</v>
      </c>
      <c r="G84" s="65" t="s">
        <v>26</v>
      </c>
      <c r="H84" s="126" t="str">
        <f t="shared" si="303"/>
        <v>нд</v>
      </c>
      <c r="I84" s="63" t="s">
        <v>26</v>
      </c>
      <c r="J84" s="63" t="s">
        <v>26</v>
      </c>
      <c r="K84" s="63" t="s">
        <v>26</v>
      </c>
      <c r="L84" s="63" t="s">
        <v>26</v>
      </c>
      <c r="M84" s="126" t="str">
        <f t="shared" si="304"/>
        <v>нд</v>
      </c>
      <c r="N84" s="63" t="s">
        <v>26</v>
      </c>
      <c r="O84" s="63" t="s">
        <v>26</v>
      </c>
      <c r="P84" s="63" t="s">
        <v>26</v>
      </c>
      <c r="Q84" s="63" t="s">
        <v>26</v>
      </c>
      <c r="R84" s="65" t="str">
        <f t="shared" si="297"/>
        <v>нд</v>
      </c>
      <c r="S84" s="59" t="str">
        <f t="shared" si="298"/>
        <v>нд</v>
      </c>
      <c r="T84" s="105" t="str">
        <f t="shared" si="10"/>
        <v>нд</v>
      </c>
      <c r="U84" s="59" t="str">
        <f t="shared" si="299"/>
        <v>нд</v>
      </c>
      <c r="V84" s="105" t="str">
        <f t="shared" si="12"/>
        <v>нд</v>
      </c>
      <c r="W84" s="59" t="str">
        <f t="shared" si="300"/>
        <v>нд</v>
      </c>
      <c r="X84" s="105" t="str">
        <f t="shared" si="14"/>
        <v>нд</v>
      </c>
      <c r="Y84" s="59" t="str">
        <f t="shared" si="301"/>
        <v>нд</v>
      </c>
      <c r="Z84" s="105" t="str">
        <f t="shared" si="16"/>
        <v>нд</v>
      </c>
      <c r="AA84" s="59" t="str">
        <f t="shared" si="302"/>
        <v>нд</v>
      </c>
      <c r="AB84" s="105" t="str">
        <f t="shared" si="18"/>
        <v>нд</v>
      </c>
      <c r="AC84" s="25" t="s">
        <v>26</v>
      </c>
    </row>
    <row r="85" spans="1:29" s="61" customFormat="1" ht="31.5" x14ac:dyDescent="0.25">
      <c r="A85" s="85" t="s">
        <v>233</v>
      </c>
      <c r="B85" s="62" t="s">
        <v>447</v>
      </c>
      <c r="C85" s="86" t="s">
        <v>63</v>
      </c>
      <c r="D85" s="86" t="s">
        <v>26</v>
      </c>
      <c r="E85" s="102" t="s">
        <v>26</v>
      </c>
      <c r="F85" s="127" t="s">
        <v>26</v>
      </c>
      <c r="G85" s="65" t="s">
        <v>26</v>
      </c>
      <c r="H85" s="124" t="str">
        <f t="shared" si="303"/>
        <v>нд</v>
      </c>
      <c r="I85" s="127" t="s">
        <v>26</v>
      </c>
      <c r="J85" s="127" t="s">
        <v>26</v>
      </c>
      <c r="K85" s="127" t="s">
        <v>26</v>
      </c>
      <c r="L85" s="127" t="s">
        <v>26</v>
      </c>
      <c r="M85" s="124" t="str">
        <f t="shared" si="304"/>
        <v>нд</v>
      </c>
      <c r="N85" s="127" t="s">
        <v>26</v>
      </c>
      <c r="O85" s="127" t="s">
        <v>26</v>
      </c>
      <c r="P85" s="127" t="s">
        <v>26</v>
      </c>
      <c r="Q85" s="127" t="s">
        <v>26</v>
      </c>
      <c r="R85" s="65" t="str">
        <f t="shared" si="297"/>
        <v>нд</v>
      </c>
      <c r="S85" s="59" t="str">
        <f t="shared" si="298"/>
        <v>нд</v>
      </c>
      <c r="T85" s="105" t="str">
        <f t="shared" ref="T85:T148" si="305">IF(NOT(IFERROR(ROUND((M85-H85)/H85*100,2),"нд")=0),IFERROR(ROUND((M85-H85)/H85*100,2),"нд"),"нд")</f>
        <v>нд</v>
      </c>
      <c r="U85" s="59" t="str">
        <f t="shared" si="299"/>
        <v>нд</v>
      </c>
      <c r="V85" s="105" t="str">
        <f t="shared" ref="V85:V148" si="306">IF(NOT(IFERROR(ROUND((N85-I85)/I85*100,2),"нд")=0),IFERROR(ROUND((N85-I85)/I85*100,2),"нд"),"нд")</f>
        <v>нд</v>
      </c>
      <c r="W85" s="59" t="str">
        <f t="shared" si="300"/>
        <v>нд</v>
      </c>
      <c r="X85" s="105" t="str">
        <f t="shared" ref="X85:X148" si="307">IF(NOT(IFERROR(ROUND((O85-J85)/J85*100,2),"нд")=0),IFERROR(ROUND((O85-J85)/J85*100,2),"нд"),"нд")</f>
        <v>нд</v>
      </c>
      <c r="Y85" s="59" t="str">
        <f t="shared" si="301"/>
        <v>нд</v>
      </c>
      <c r="Z85" s="105" t="str">
        <f t="shared" ref="Z85:Z148" si="308">IF(NOT(IFERROR(ROUND((P85-K85)/K85*100,2),"нд")=0),IFERROR(ROUND((P85-K85)/K85*100,2),"нд"),"нд")</f>
        <v>нд</v>
      </c>
      <c r="AA85" s="59" t="str">
        <f t="shared" si="302"/>
        <v>нд</v>
      </c>
      <c r="AB85" s="105" t="str">
        <f t="shared" ref="AB85:AB148" si="309">IF(NOT(IFERROR(ROUND((Q85-L85)/L85*100,2),"нд")=0),IFERROR(ROUND((Q85-L85)/L85*100,2),"нд"),"нд")</f>
        <v>нд</v>
      </c>
      <c r="AC85" s="86" t="s">
        <v>26</v>
      </c>
    </row>
    <row r="86" spans="1:29" s="61" customFormat="1" ht="39.75" customHeight="1" x14ac:dyDescent="0.25">
      <c r="A86" s="23" t="s">
        <v>234</v>
      </c>
      <c r="B86" s="27" t="s">
        <v>448</v>
      </c>
      <c r="C86" s="25" t="s">
        <v>64</v>
      </c>
      <c r="D86" s="65">
        <v>0.10199999999999999</v>
      </c>
      <c r="E86" s="25">
        <v>0.25800000000000001</v>
      </c>
      <c r="F86" s="63">
        <v>0.10199999999999999</v>
      </c>
      <c r="G86" s="65" t="s">
        <v>26</v>
      </c>
      <c r="H86" s="126" t="str">
        <f t="shared" si="303"/>
        <v>нд</v>
      </c>
      <c r="I86" s="97" t="s">
        <v>26</v>
      </c>
      <c r="J86" s="97" t="s">
        <v>26</v>
      </c>
      <c r="K86" s="97" t="s">
        <v>26</v>
      </c>
      <c r="L86" s="97" t="s">
        <v>26</v>
      </c>
      <c r="M86" s="126" t="str">
        <f t="shared" si="304"/>
        <v>нд</v>
      </c>
      <c r="N86" s="97" t="s">
        <v>26</v>
      </c>
      <c r="O86" s="97" t="s">
        <v>26</v>
      </c>
      <c r="P86" s="97" t="s">
        <v>26</v>
      </c>
      <c r="Q86" s="97" t="s">
        <v>26</v>
      </c>
      <c r="R86" s="65" t="str">
        <f t="shared" si="297"/>
        <v>нд</v>
      </c>
      <c r="S86" s="59" t="str">
        <f t="shared" si="298"/>
        <v>нд</v>
      </c>
      <c r="T86" s="105" t="str">
        <f t="shared" si="305"/>
        <v>нд</v>
      </c>
      <c r="U86" s="59" t="str">
        <f t="shared" si="299"/>
        <v>нд</v>
      </c>
      <c r="V86" s="105" t="str">
        <f t="shared" si="306"/>
        <v>нд</v>
      </c>
      <c r="W86" s="59" t="str">
        <f t="shared" si="300"/>
        <v>нд</v>
      </c>
      <c r="X86" s="105" t="str">
        <f t="shared" si="307"/>
        <v>нд</v>
      </c>
      <c r="Y86" s="59" t="str">
        <f t="shared" si="301"/>
        <v>нд</v>
      </c>
      <c r="Z86" s="105" t="str">
        <f t="shared" si="308"/>
        <v>нд</v>
      </c>
      <c r="AA86" s="59" t="str">
        <f t="shared" si="302"/>
        <v>нд</v>
      </c>
      <c r="AB86" s="105" t="str">
        <f t="shared" si="309"/>
        <v>нд</v>
      </c>
      <c r="AC86" s="25" t="s">
        <v>26</v>
      </c>
    </row>
    <row r="87" spans="1:29" s="61" customFormat="1" ht="63" x14ac:dyDescent="0.25">
      <c r="A87" s="23" t="s">
        <v>235</v>
      </c>
      <c r="B87" s="27" t="s">
        <v>449</v>
      </c>
      <c r="C87" s="25" t="s">
        <v>65</v>
      </c>
      <c r="D87" s="65" t="s">
        <v>26</v>
      </c>
      <c r="E87" s="25" t="s">
        <v>26</v>
      </c>
      <c r="F87" s="63" t="s">
        <v>26</v>
      </c>
      <c r="G87" s="65" t="s">
        <v>26</v>
      </c>
      <c r="H87" s="126" t="str">
        <f t="shared" si="303"/>
        <v>нд</v>
      </c>
      <c r="I87" s="127" t="s">
        <v>26</v>
      </c>
      <c r="J87" s="127" t="s">
        <v>26</v>
      </c>
      <c r="K87" s="127" t="s">
        <v>26</v>
      </c>
      <c r="L87" s="127" t="s">
        <v>26</v>
      </c>
      <c r="M87" s="126" t="str">
        <f t="shared" si="304"/>
        <v>нд</v>
      </c>
      <c r="N87" s="127" t="s">
        <v>26</v>
      </c>
      <c r="O87" s="127" t="s">
        <v>26</v>
      </c>
      <c r="P87" s="127" t="s">
        <v>26</v>
      </c>
      <c r="Q87" s="127" t="s">
        <v>26</v>
      </c>
      <c r="R87" s="65" t="str">
        <f t="shared" si="297"/>
        <v>нд</v>
      </c>
      <c r="S87" s="59" t="str">
        <f t="shared" si="298"/>
        <v>нд</v>
      </c>
      <c r="T87" s="105" t="str">
        <f t="shared" si="305"/>
        <v>нд</v>
      </c>
      <c r="U87" s="59" t="str">
        <f t="shared" si="299"/>
        <v>нд</v>
      </c>
      <c r="V87" s="105" t="str">
        <f t="shared" si="306"/>
        <v>нд</v>
      </c>
      <c r="W87" s="59" t="str">
        <f t="shared" si="300"/>
        <v>нд</v>
      </c>
      <c r="X87" s="105" t="str">
        <f t="shared" si="307"/>
        <v>нд</v>
      </c>
      <c r="Y87" s="59" t="str">
        <f t="shared" si="301"/>
        <v>нд</v>
      </c>
      <c r="Z87" s="105" t="str">
        <f t="shared" si="308"/>
        <v>нд</v>
      </c>
      <c r="AA87" s="59" t="str">
        <f t="shared" si="302"/>
        <v>нд</v>
      </c>
      <c r="AB87" s="105" t="str">
        <f t="shared" si="309"/>
        <v>нд</v>
      </c>
      <c r="AC87" s="25" t="s">
        <v>26</v>
      </c>
    </row>
    <row r="88" spans="1:29" s="61" customFormat="1" ht="63" x14ac:dyDescent="0.25">
      <c r="A88" s="23" t="s">
        <v>236</v>
      </c>
      <c r="B88" s="27" t="s">
        <v>395</v>
      </c>
      <c r="C88" s="25" t="s">
        <v>66</v>
      </c>
      <c r="D88" s="65">
        <v>0.77100000000000002</v>
      </c>
      <c r="E88" s="25">
        <v>4.4340000000000002</v>
      </c>
      <c r="F88" s="63">
        <v>0.77100000000000002</v>
      </c>
      <c r="G88" s="65" t="s">
        <v>26</v>
      </c>
      <c r="H88" s="33" t="str">
        <f t="shared" si="303"/>
        <v>нд</v>
      </c>
      <c r="I88" s="65" t="s">
        <v>26</v>
      </c>
      <c r="J88" s="65" t="s">
        <v>26</v>
      </c>
      <c r="K88" s="65" t="s">
        <v>26</v>
      </c>
      <c r="L88" s="65" t="s">
        <v>26</v>
      </c>
      <c r="M88" s="33" t="str">
        <f t="shared" si="304"/>
        <v>нд</v>
      </c>
      <c r="N88" s="65" t="s">
        <v>26</v>
      </c>
      <c r="O88" s="65" t="s">
        <v>26</v>
      </c>
      <c r="P88" s="65" t="s">
        <v>26</v>
      </c>
      <c r="Q88" s="65" t="s">
        <v>26</v>
      </c>
      <c r="R88" s="65" t="str">
        <f t="shared" si="297"/>
        <v>нд</v>
      </c>
      <c r="S88" s="59" t="str">
        <f t="shared" si="298"/>
        <v>нд</v>
      </c>
      <c r="T88" s="105" t="str">
        <f t="shared" si="305"/>
        <v>нд</v>
      </c>
      <c r="U88" s="59" t="str">
        <f t="shared" si="299"/>
        <v>нд</v>
      </c>
      <c r="V88" s="105" t="str">
        <f t="shared" si="306"/>
        <v>нд</v>
      </c>
      <c r="W88" s="59" t="str">
        <f t="shared" si="300"/>
        <v>нд</v>
      </c>
      <c r="X88" s="105" t="str">
        <f t="shared" si="307"/>
        <v>нд</v>
      </c>
      <c r="Y88" s="59" t="str">
        <f t="shared" si="301"/>
        <v>нд</v>
      </c>
      <c r="Z88" s="105" t="str">
        <f t="shared" si="308"/>
        <v>нд</v>
      </c>
      <c r="AA88" s="59" t="str">
        <f t="shared" si="302"/>
        <v>нд</v>
      </c>
      <c r="AB88" s="105" t="str">
        <f t="shared" si="309"/>
        <v>нд</v>
      </c>
      <c r="AC88" s="25" t="s">
        <v>26</v>
      </c>
    </row>
    <row r="89" spans="1:29" s="61" customFormat="1" ht="21.75" customHeight="1" x14ac:dyDescent="0.25">
      <c r="A89" s="28" t="s">
        <v>237</v>
      </c>
      <c r="B89" s="29" t="s">
        <v>67</v>
      </c>
      <c r="C89" s="30" t="s">
        <v>25</v>
      </c>
      <c r="D89" s="16">
        <f t="shared" ref="D89" si="310">IF(NOT(SUM(D90:D128)=0),SUM(D90:D128),"нд")</f>
        <v>23.86</v>
      </c>
      <c r="E89" s="16">
        <f>IF(NOT(SUM(E90:E128)=0),SUM(E90:E128),"нд")</f>
        <v>48.276999999999987</v>
      </c>
      <c r="F89" s="16">
        <f t="shared" ref="F89:G89" si="311">IF(NOT(SUM(F90:F128)=0),SUM(F90:F128),"нд")</f>
        <v>23.86</v>
      </c>
      <c r="G89" s="16" t="str">
        <f t="shared" si="311"/>
        <v>нд</v>
      </c>
      <c r="H89" s="16" t="str">
        <f t="shared" ref="H89:Q89" si="312">IF(NOT(SUM(H90:H128)=0),SUM(H90:H128),"нд")</f>
        <v>нд</v>
      </c>
      <c r="I89" s="16" t="str">
        <f t="shared" si="312"/>
        <v>нд</v>
      </c>
      <c r="J89" s="16" t="str">
        <f t="shared" si="312"/>
        <v>нд</v>
      </c>
      <c r="K89" s="16" t="str">
        <f t="shared" ref="K89" si="313">IF(NOT(SUM(K90:K128)=0),SUM(K90:K128),"нд")</f>
        <v>нд</v>
      </c>
      <c r="L89" s="16" t="str">
        <f t="shared" si="312"/>
        <v>нд</v>
      </c>
      <c r="M89" s="16" t="str">
        <f t="shared" si="312"/>
        <v>нд</v>
      </c>
      <c r="N89" s="16" t="str">
        <f t="shared" si="312"/>
        <v>нд</v>
      </c>
      <c r="O89" s="16" t="str">
        <f t="shared" si="312"/>
        <v>нд</v>
      </c>
      <c r="P89" s="16" t="str">
        <f t="shared" ref="P89" si="314">IF(NOT(SUM(P90:P128)=0),SUM(P90:P128),"нд")</f>
        <v>нд</v>
      </c>
      <c r="Q89" s="16" t="str">
        <f t="shared" si="312"/>
        <v>нд</v>
      </c>
      <c r="R89" s="16" t="str">
        <f t="shared" ref="R89:S89" si="315">IF(NOT(SUM(R90:R128)=0),SUM(R90:R128),"нд")</f>
        <v>нд</v>
      </c>
      <c r="S89" s="16" t="str">
        <f t="shared" si="315"/>
        <v>нд</v>
      </c>
      <c r="T89" s="108" t="str">
        <f t="shared" si="305"/>
        <v>нд</v>
      </c>
      <c r="U89" s="16" t="str">
        <f t="shared" ref="U89" si="316">IF(NOT(SUM(U90:U128)=0),SUM(U90:U128),"нд")</f>
        <v>нд</v>
      </c>
      <c r="V89" s="108" t="str">
        <f t="shared" si="306"/>
        <v>нд</v>
      </c>
      <c r="W89" s="16" t="str">
        <f t="shared" ref="W89" si="317">IF(NOT(SUM(W90:W128)=0),SUM(W90:W128),"нд")</f>
        <v>нд</v>
      </c>
      <c r="X89" s="108" t="str">
        <f t="shared" si="307"/>
        <v>нд</v>
      </c>
      <c r="Y89" s="16" t="str">
        <f t="shared" ref="Y89" si="318">IF(NOT(SUM(Y90:Y128)=0),SUM(Y90:Y128),"нд")</f>
        <v>нд</v>
      </c>
      <c r="Z89" s="108" t="str">
        <f t="shared" si="308"/>
        <v>нд</v>
      </c>
      <c r="AA89" s="16" t="str">
        <f t="shared" ref="AA89" si="319">IF(NOT(SUM(AA90:AA128)=0),SUM(AA90:AA128),"нд")</f>
        <v>нд</v>
      </c>
      <c r="AB89" s="108" t="str">
        <f t="shared" si="309"/>
        <v>нд</v>
      </c>
      <c r="AC89" s="30" t="s">
        <v>384</v>
      </c>
    </row>
    <row r="90" spans="1:29" s="61" customFormat="1" ht="47.25" x14ac:dyDescent="0.25">
      <c r="A90" s="23" t="s">
        <v>238</v>
      </c>
      <c r="B90" s="27" t="s">
        <v>450</v>
      </c>
      <c r="C90" s="25" t="s">
        <v>68</v>
      </c>
      <c r="D90" s="65" t="s">
        <v>26</v>
      </c>
      <c r="E90" s="65" t="s">
        <v>26</v>
      </c>
      <c r="F90" s="63" t="s">
        <v>26</v>
      </c>
      <c r="G90" s="65" t="s">
        <v>26</v>
      </c>
      <c r="H90" s="33" t="str">
        <f t="shared" si="303"/>
        <v>нд</v>
      </c>
      <c r="I90" s="65" t="s">
        <v>26</v>
      </c>
      <c r="J90" s="65" t="s">
        <v>26</v>
      </c>
      <c r="K90" s="65" t="s">
        <v>26</v>
      </c>
      <c r="L90" s="65" t="s">
        <v>26</v>
      </c>
      <c r="M90" s="33" t="str">
        <f t="shared" si="304"/>
        <v>нд</v>
      </c>
      <c r="N90" s="65" t="s">
        <v>26</v>
      </c>
      <c r="O90" s="65" t="s">
        <v>26</v>
      </c>
      <c r="P90" s="65" t="s">
        <v>26</v>
      </c>
      <c r="Q90" s="65" t="s">
        <v>26</v>
      </c>
      <c r="R90" s="65" t="str">
        <f t="shared" si="297"/>
        <v>нд</v>
      </c>
      <c r="S90" s="59" t="str">
        <f t="shared" ref="S90:S128" si="320">IF(NOT(SUM(U90,W90,Y90,AA90)=0),SUM(U90,W90,Y90,AA90),"нд")</f>
        <v>нд</v>
      </c>
      <c r="T90" s="105" t="str">
        <f t="shared" si="305"/>
        <v>нд</v>
      </c>
      <c r="U90" s="59" t="str">
        <f t="shared" ref="U90:U128" si="321">IF(SUM(N90)-SUM(I90)=0,"нд",SUM(N90)-SUM(I90))</f>
        <v>нд</v>
      </c>
      <c r="V90" s="105" t="str">
        <f t="shared" si="306"/>
        <v>нд</v>
      </c>
      <c r="W90" s="59" t="str">
        <f t="shared" ref="W90:W128" si="322">IF(SUM(O90)-SUM(J90)=0,"нд",SUM(O90)-SUM(J90))</f>
        <v>нд</v>
      </c>
      <c r="X90" s="105" t="str">
        <f t="shared" si="307"/>
        <v>нд</v>
      </c>
      <c r="Y90" s="59" t="str">
        <f t="shared" ref="Y90:Y128" si="323">IF(SUM(P90)-SUM(K90)=0,"нд",SUM(P90)-SUM(K90))</f>
        <v>нд</v>
      </c>
      <c r="Z90" s="105" t="str">
        <f t="shared" si="308"/>
        <v>нд</v>
      </c>
      <c r="AA90" s="59" t="str">
        <f t="shared" ref="AA90:AA128" si="324">IF(SUM(Q90)-SUM(L90)=0,"нд",SUM(Q90)-SUM(L90))</f>
        <v>нд</v>
      </c>
      <c r="AB90" s="105" t="str">
        <f t="shared" si="309"/>
        <v>нд</v>
      </c>
      <c r="AC90" s="25" t="s">
        <v>26</v>
      </c>
    </row>
    <row r="91" spans="1:29" s="61" customFormat="1" ht="47.25" x14ac:dyDescent="0.25">
      <c r="A91" s="23" t="s">
        <v>239</v>
      </c>
      <c r="B91" s="27" t="s">
        <v>451</v>
      </c>
      <c r="C91" s="25" t="s">
        <v>69</v>
      </c>
      <c r="D91" s="65" t="s">
        <v>26</v>
      </c>
      <c r="E91" s="65" t="s">
        <v>26</v>
      </c>
      <c r="F91" s="63" t="s">
        <v>26</v>
      </c>
      <c r="G91" s="65" t="s">
        <v>26</v>
      </c>
      <c r="H91" s="33" t="str">
        <f t="shared" si="303"/>
        <v>нд</v>
      </c>
      <c r="I91" s="65" t="s">
        <v>26</v>
      </c>
      <c r="J91" s="65" t="s">
        <v>26</v>
      </c>
      <c r="K91" s="65" t="s">
        <v>26</v>
      </c>
      <c r="L91" s="65" t="s">
        <v>26</v>
      </c>
      <c r="M91" s="33" t="str">
        <f t="shared" si="304"/>
        <v>нд</v>
      </c>
      <c r="N91" s="65" t="s">
        <v>26</v>
      </c>
      <c r="O91" s="65" t="s">
        <v>26</v>
      </c>
      <c r="P91" s="65" t="s">
        <v>26</v>
      </c>
      <c r="Q91" s="65" t="s">
        <v>26</v>
      </c>
      <c r="R91" s="65" t="str">
        <f t="shared" si="297"/>
        <v>нд</v>
      </c>
      <c r="S91" s="59" t="str">
        <f t="shared" si="320"/>
        <v>нд</v>
      </c>
      <c r="T91" s="105" t="str">
        <f t="shared" si="305"/>
        <v>нд</v>
      </c>
      <c r="U91" s="59" t="str">
        <f t="shared" si="321"/>
        <v>нд</v>
      </c>
      <c r="V91" s="105" t="str">
        <f t="shared" si="306"/>
        <v>нд</v>
      </c>
      <c r="W91" s="59" t="str">
        <f t="shared" si="322"/>
        <v>нд</v>
      </c>
      <c r="X91" s="105" t="str">
        <f t="shared" si="307"/>
        <v>нд</v>
      </c>
      <c r="Y91" s="59" t="str">
        <f t="shared" si="323"/>
        <v>нд</v>
      </c>
      <c r="Z91" s="105" t="str">
        <f t="shared" si="308"/>
        <v>нд</v>
      </c>
      <c r="AA91" s="59" t="str">
        <f t="shared" si="324"/>
        <v>нд</v>
      </c>
      <c r="AB91" s="105" t="str">
        <f t="shared" si="309"/>
        <v>нд</v>
      </c>
      <c r="AC91" s="25" t="s">
        <v>26</v>
      </c>
    </row>
    <row r="92" spans="1:29" s="61" customFormat="1" ht="52.5" customHeight="1" x14ac:dyDescent="0.25">
      <c r="A92" s="23" t="s">
        <v>240</v>
      </c>
      <c r="B92" s="27" t="s">
        <v>452</v>
      </c>
      <c r="C92" s="25" t="s">
        <v>70</v>
      </c>
      <c r="D92" s="65">
        <v>2.1459999999999999</v>
      </c>
      <c r="E92" s="65" t="s">
        <v>26</v>
      </c>
      <c r="F92" s="63">
        <v>2.1459999999999999</v>
      </c>
      <c r="G92" s="65" t="s">
        <v>26</v>
      </c>
      <c r="H92" s="33" t="str">
        <f t="shared" si="303"/>
        <v>нд</v>
      </c>
      <c r="I92" s="65" t="s">
        <v>26</v>
      </c>
      <c r="J92" s="65" t="s">
        <v>26</v>
      </c>
      <c r="K92" s="65" t="s">
        <v>26</v>
      </c>
      <c r="L92" s="65" t="s">
        <v>26</v>
      </c>
      <c r="M92" s="33" t="str">
        <f t="shared" si="304"/>
        <v>нд</v>
      </c>
      <c r="N92" s="65" t="s">
        <v>26</v>
      </c>
      <c r="O92" s="65" t="s">
        <v>26</v>
      </c>
      <c r="P92" s="65" t="s">
        <v>26</v>
      </c>
      <c r="Q92" s="65" t="s">
        <v>26</v>
      </c>
      <c r="R92" s="65" t="str">
        <f t="shared" si="297"/>
        <v>нд</v>
      </c>
      <c r="S92" s="59" t="str">
        <f t="shared" si="320"/>
        <v>нд</v>
      </c>
      <c r="T92" s="105" t="str">
        <f t="shared" si="305"/>
        <v>нд</v>
      </c>
      <c r="U92" s="59" t="str">
        <f t="shared" si="321"/>
        <v>нд</v>
      </c>
      <c r="V92" s="105" t="str">
        <f t="shared" si="306"/>
        <v>нд</v>
      </c>
      <c r="W92" s="59" t="str">
        <f t="shared" si="322"/>
        <v>нд</v>
      </c>
      <c r="X92" s="105" t="str">
        <f t="shared" si="307"/>
        <v>нд</v>
      </c>
      <c r="Y92" s="59" t="str">
        <f t="shared" si="323"/>
        <v>нд</v>
      </c>
      <c r="Z92" s="105" t="str">
        <f t="shared" si="308"/>
        <v>нд</v>
      </c>
      <c r="AA92" s="59" t="str">
        <f t="shared" si="324"/>
        <v>нд</v>
      </c>
      <c r="AB92" s="105" t="str">
        <f t="shared" si="309"/>
        <v>нд</v>
      </c>
      <c r="AC92" s="25" t="s">
        <v>26</v>
      </c>
    </row>
    <row r="93" spans="1:29" s="61" customFormat="1" ht="47.25" x14ac:dyDescent="0.25">
      <c r="A93" s="23" t="s">
        <v>241</v>
      </c>
      <c r="B93" s="32" t="s">
        <v>453</v>
      </c>
      <c r="C93" s="65" t="s">
        <v>454</v>
      </c>
      <c r="D93" s="63">
        <v>2.4319999999999999</v>
      </c>
      <c r="E93" s="63">
        <v>9.8379999999999992</v>
      </c>
      <c r="F93" s="63">
        <v>2.4319999999999999</v>
      </c>
      <c r="G93" s="63" t="s">
        <v>26</v>
      </c>
      <c r="H93" s="126" t="str">
        <f t="shared" si="303"/>
        <v>нд</v>
      </c>
      <c r="I93" s="63" t="s">
        <v>26</v>
      </c>
      <c r="J93" s="63" t="s">
        <v>26</v>
      </c>
      <c r="K93" s="63" t="s">
        <v>26</v>
      </c>
      <c r="L93" s="63" t="s">
        <v>26</v>
      </c>
      <c r="M93" s="126" t="str">
        <f t="shared" si="304"/>
        <v>нд</v>
      </c>
      <c r="N93" s="63" t="s">
        <v>26</v>
      </c>
      <c r="O93" s="63" t="s">
        <v>26</v>
      </c>
      <c r="P93" s="63" t="s">
        <v>26</v>
      </c>
      <c r="Q93" s="63" t="s">
        <v>26</v>
      </c>
      <c r="R93" s="65" t="str">
        <f t="shared" si="297"/>
        <v>нд</v>
      </c>
      <c r="S93" s="59" t="str">
        <f t="shared" si="320"/>
        <v>нд</v>
      </c>
      <c r="T93" s="105" t="str">
        <f t="shared" si="305"/>
        <v>нд</v>
      </c>
      <c r="U93" s="59" t="str">
        <f t="shared" si="321"/>
        <v>нд</v>
      </c>
      <c r="V93" s="105" t="str">
        <f t="shared" si="306"/>
        <v>нд</v>
      </c>
      <c r="W93" s="59" t="str">
        <f t="shared" si="322"/>
        <v>нд</v>
      </c>
      <c r="X93" s="105" t="str">
        <f t="shared" si="307"/>
        <v>нд</v>
      </c>
      <c r="Y93" s="59" t="str">
        <f t="shared" si="323"/>
        <v>нд</v>
      </c>
      <c r="Z93" s="105" t="str">
        <f t="shared" si="308"/>
        <v>нд</v>
      </c>
      <c r="AA93" s="59" t="str">
        <f t="shared" si="324"/>
        <v>нд</v>
      </c>
      <c r="AB93" s="105" t="str">
        <f t="shared" si="309"/>
        <v>нд</v>
      </c>
      <c r="AC93" s="65" t="s">
        <v>26</v>
      </c>
    </row>
    <row r="94" spans="1:29" s="61" customFormat="1" ht="47.25" x14ac:dyDescent="0.25">
      <c r="A94" s="23" t="s">
        <v>242</v>
      </c>
      <c r="B94" s="27" t="s">
        <v>396</v>
      </c>
      <c r="C94" s="25" t="s">
        <v>71</v>
      </c>
      <c r="D94" s="65">
        <v>2.2029999999999998</v>
      </c>
      <c r="E94" s="65" t="s">
        <v>26</v>
      </c>
      <c r="F94" s="63">
        <v>2.2029999999999998</v>
      </c>
      <c r="G94" s="63" t="s">
        <v>26</v>
      </c>
      <c r="H94" s="33" t="str">
        <f t="shared" si="303"/>
        <v>нд</v>
      </c>
      <c r="I94" s="65" t="s">
        <v>26</v>
      </c>
      <c r="J94" s="65" t="s">
        <v>26</v>
      </c>
      <c r="K94" s="65" t="s">
        <v>26</v>
      </c>
      <c r="L94" s="65" t="s">
        <v>26</v>
      </c>
      <c r="M94" s="33" t="str">
        <f t="shared" si="304"/>
        <v>нд</v>
      </c>
      <c r="N94" s="65" t="s">
        <v>26</v>
      </c>
      <c r="O94" s="65" t="s">
        <v>26</v>
      </c>
      <c r="P94" s="65" t="s">
        <v>26</v>
      </c>
      <c r="Q94" s="65" t="s">
        <v>26</v>
      </c>
      <c r="R94" s="65" t="str">
        <f t="shared" si="297"/>
        <v>нд</v>
      </c>
      <c r="S94" s="59" t="str">
        <f t="shared" si="320"/>
        <v>нд</v>
      </c>
      <c r="T94" s="105" t="str">
        <f t="shared" si="305"/>
        <v>нд</v>
      </c>
      <c r="U94" s="59" t="str">
        <f t="shared" si="321"/>
        <v>нд</v>
      </c>
      <c r="V94" s="105" t="str">
        <f t="shared" si="306"/>
        <v>нд</v>
      </c>
      <c r="W94" s="59" t="str">
        <f t="shared" si="322"/>
        <v>нд</v>
      </c>
      <c r="X94" s="105" t="str">
        <f t="shared" si="307"/>
        <v>нд</v>
      </c>
      <c r="Y94" s="59" t="str">
        <f t="shared" si="323"/>
        <v>нд</v>
      </c>
      <c r="Z94" s="105" t="str">
        <f t="shared" si="308"/>
        <v>нд</v>
      </c>
      <c r="AA94" s="59" t="str">
        <f t="shared" si="324"/>
        <v>нд</v>
      </c>
      <c r="AB94" s="105" t="str">
        <f t="shared" si="309"/>
        <v>нд</v>
      </c>
      <c r="AC94" s="25" t="s">
        <v>26</v>
      </c>
    </row>
    <row r="95" spans="1:29" s="61" customFormat="1" ht="47.25" x14ac:dyDescent="0.25">
      <c r="A95" s="23" t="s">
        <v>243</v>
      </c>
      <c r="B95" s="27" t="s">
        <v>397</v>
      </c>
      <c r="C95" s="25" t="s">
        <v>72</v>
      </c>
      <c r="D95" s="65" t="s">
        <v>26</v>
      </c>
      <c r="E95" s="65" t="s">
        <v>26</v>
      </c>
      <c r="F95" s="63" t="s">
        <v>26</v>
      </c>
      <c r="G95" s="63" t="s">
        <v>26</v>
      </c>
      <c r="H95" s="33" t="str">
        <f t="shared" si="303"/>
        <v>нд</v>
      </c>
      <c r="I95" s="65" t="s">
        <v>26</v>
      </c>
      <c r="J95" s="65" t="s">
        <v>26</v>
      </c>
      <c r="K95" s="65" t="s">
        <v>26</v>
      </c>
      <c r="L95" s="65" t="s">
        <v>26</v>
      </c>
      <c r="M95" s="33" t="str">
        <f t="shared" si="304"/>
        <v>нд</v>
      </c>
      <c r="N95" s="65" t="s">
        <v>26</v>
      </c>
      <c r="O95" s="65" t="s">
        <v>26</v>
      </c>
      <c r="P95" s="65" t="s">
        <v>26</v>
      </c>
      <c r="Q95" s="65" t="s">
        <v>26</v>
      </c>
      <c r="R95" s="65" t="str">
        <f t="shared" si="297"/>
        <v>нд</v>
      </c>
      <c r="S95" s="59" t="str">
        <f t="shared" si="320"/>
        <v>нд</v>
      </c>
      <c r="T95" s="105" t="str">
        <f t="shared" si="305"/>
        <v>нд</v>
      </c>
      <c r="U95" s="59" t="str">
        <f t="shared" si="321"/>
        <v>нд</v>
      </c>
      <c r="V95" s="105" t="str">
        <f t="shared" si="306"/>
        <v>нд</v>
      </c>
      <c r="W95" s="59" t="str">
        <f t="shared" si="322"/>
        <v>нд</v>
      </c>
      <c r="X95" s="105" t="str">
        <f t="shared" si="307"/>
        <v>нд</v>
      </c>
      <c r="Y95" s="59" t="str">
        <f t="shared" si="323"/>
        <v>нд</v>
      </c>
      <c r="Z95" s="105" t="str">
        <f t="shared" si="308"/>
        <v>нд</v>
      </c>
      <c r="AA95" s="59" t="str">
        <f t="shared" si="324"/>
        <v>нд</v>
      </c>
      <c r="AB95" s="105" t="str">
        <f t="shared" si="309"/>
        <v>нд</v>
      </c>
      <c r="AC95" s="25" t="s">
        <v>26</v>
      </c>
    </row>
    <row r="96" spans="1:29" s="61" customFormat="1" ht="47.25" x14ac:dyDescent="0.25">
      <c r="A96" s="23" t="s">
        <v>244</v>
      </c>
      <c r="B96" s="27" t="s">
        <v>398</v>
      </c>
      <c r="C96" s="25" t="s">
        <v>73</v>
      </c>
      <c r="D96" s="65">
        <v>1.2569999999999999</v>
      </c>
      <c r="E96" s="65">
        <v>4.3710000000000004</v>
      </c>
      <c r="F96" s="63">
        <v>1.2569999999999999</v>
      </c>
      <c r="G96" s="63" t="s">
        <v>26</v>
      </c>
      <c r="H96" s="33" t="str">
        <f t="shared" si="303"/>
        <v>нд</v>
      </c>
      <c r="I96" s="65" t="s">
        <v>26</v>
      </c>
      <c r="J96" s="65" t="s">
        <v>26</v>
      </c>
      <c r="K96" s="65" t="s">
        <v>26</v>
      </c>
      <c r="L96" s="65" t="s">
        <v>26</v>
      </c>
      <c r="M96" s="33" t="str">
        <f t="shared" si="304"/>
        <v>нд</v>
      </c>
      <c r="N96" s="65" t="s">
        <v>26</v>
      </c>
      <c r="O96" s="65" t="s">
        <v>26</v>
      </c>
      <c r="P96" s="65" t="s">
        <v>26</v>
      </c>
      <c r="Q96" s="65" t="s">
        <v>26</v>
      </c>
      <c r="R96" s="65" t="str">
        <f t="shared" si="297"/>
        <v>нд</v>
      </c>
      <c r="S96" s="59" t="str">
        <f t="shared" si="320"/>
        <v>нд</v>
      </c>
      <c r="T96" s="105" t="str">
        <f t="shared" si="305"/>
        <v>нд</v>
      </c>
      <c r="U96" s="59" t="str">
        <f t="shared" si="321"/>
        <v>нд</v>
      </c>
      <c r="V96" s="105" t="str">
        <f t="shared" si="306"/>
        <v>нд</v>
      </c>
      <c r="W96" s="59" t="str">
        <f t="shared" si="322"/>
        <v>нд</v>
      </c>
      <c r="X96" s="105" t="str">
        <f t="shared" si="307"/>
        <v>нд</v>
      </c>
      <c r="Y96" s="59" t="str">
        <f t="shared" si="323"/>
        <v>нд</v>
      </c>
      <c r="Z96" s="105" t="str">
        <f t="shared" si="308"/>
        <v>нд</v>
      </c>
      <c r="AA96" s="59" t="str">
        <f t="shared" si="324"/>
        <v>нд</v>
      </c>
      <c r="AB96" s="105" t="str">
        <f t="shared" si="309"/>
        <v>нд</v>
      </c>
      <c r="AC96" s="25" t="s">
        <v>26</v>
      </c>
    </row>
    <row r="97" spans="1:29" s="61" customFormat="1" ht="47.25" x14ac:dyDescent="0.25">
      <c r="A97" s="23" t="s">
        <v>245</v>
      </c>
      <c r="B97" s="27" t="s">
        <v>399</v>
      </c>
      <c r="C97" s="25" t="s">
        <v>74</v>
      </c>
      <c r="D97" s="65">
        <v>2.2210000000000001</v>
      </c>
      <c r="E97" s="65" t="s">
        <v>26</v>
      </c>
      <c r="F97" s="63">
        <v>2.2210000000000001</v>
      </c>
      <c r="G97" s="63" t="s">
        <v>26</v>
      </c>
      <c r="H97" s="33" t="str">
        <f t="shared" si="303"/>
        <v>нд</v>
      </c>
      <c r="I97" s="65" t="s">
        <v>26</v>
      </c>
      <c r="J97" s="65" t="s">
        <v>26</v>
      </c>
      <c r="K97" s="65" t="s">
        <v>26</v>
      </c>
      <c r="L97" s="65" t="s">
        <v>26</v>
      </c>
      <c r="M97" s="33" t="str">
        <f t="shared" si="304"/>
        <v>нд</v>
      </c>
      <c r="N97" s="65" t="s">
        <v>26</v>
      </c>
      <c r="O97" s="65" t="s">
        <v>26</v>
      </c>
      <c r="P97" s="65" t="s">
        <v>26</v>
      </c>
      <c r="Q97" s="65" t="s">
        <v>26</v>
      </c>
      <c r="R97" s="65" t="str">
        <f t="shared" si="297"/>
        <v>нд</v>
      </c>
      <c r="S97" s="59" t="str">
        <f t="shared" si="320"/>
        <v>нд</v>
      </c>
      <c r="T97" s="105" t="str">
        <f t="shared" si="305"/>
        <v>нд</v>
      </c>
      <c r="U97" s="59" t="str">
        <f t="shared" si="321"/>
        <v>нд</v>
      </c>
      <c r="V97" s="105" t="str">
        <f t="shared" si="306"/>
        <v>нд</v>
      </c>
      <c r="W97" s="59" t="str">
        <f t="shared" si="322"/>
        <v>нд</v>
      </c>
      <c r="X97" s="105" t="str">
        <f t="shared" si="307"/>
        <v>нд</v>
      </c>
      <c r="Y97" s="59" t="str">
        <f t="shared" si="323"/>
        <v>нд</v>
      </c>
      <c r="Z97" s="105" t="str">
        <f t="shared" si="308"/>
        <v>нд</v>
      </c>
      <c r="AA97" s="59" t="str">
        <f t="shared" si="324"/>
        <v>нд</v>
      </c>
      <c r="AB97" s="105" t="str">
        <f t="shared" si="309"/>
        <v>нд</v>
      </c>
      <c r="AC97" s="25" t="s">
        <v>26</v>
      </c>
    </row>
    <row r="98" spans="1:29" s="61" customFormat="1" ht="31.5" x14ac:dyDescent="0.25">
      <c r="A98" s="23" t="s">
        <v>246</v>
      </c>
      <c r="B98" s="27" t="s">
        <v>400</v>
      </c>
      <c r="C98" s="25" t="s">
        <v>75</v>
      </c>
      <c r="D98" s="65">
        <v>0.83799999999999997</v>
      </c>
      <c r="E98" s="65">
        <v>3.0459999999999998</v>
      </c>
      <c r="F98" s="63">
        <v>0.83799999999999997</v>
      </c>
      <c r="G98" s="63" t="s">
        <v>26</v>
      </c>
      <c r="H98" s="33" t="str">
        <f t="shared" si="303"/>
        <v>нд</v>
      </c>
      <c r="I98" s="65" t="s">
        <v>26</v>
      </c>
      <c r="J98" s="65" t="s">
        <v>26</v>
      </c>
      <c r="K98" s="65" t="s">
        <v>26</v>
      </c>
      <c r="L98" s="65" t="s">
        <v>26</v>
      </c>
      <c r="M98" s="33" t="str">
        <f t="shared" si="304"/>
        <v>нд</v>
      </c>
      <c r="N98" s="65" t="s">
        <v>26</v>
      </c>
      <c r="O98" s="65" t="s">
        <v>26</v>
      </c>
      <c r="P98" s="65" t="s">
        <v>26</v>
      </c>
      <c r="Q98" s="65" t="s">
        <v>26</v>
      </c>
      <c r="R98" s="65" t="str">
        <f t="shared" si="297"/>
        <v>нд</v>
      </c>
      <c r="S98" s="59" t="str">
        <f t="shared" si="320"/>
        <v>нд</v>
      </c>
      <c r="T98" s="105" t="str">
        <f t="shared" si="305"/>
        <v>нд</v>
      </c>
      <c r="U98" s="59" t="str">
        <f t="shared" si="321"/>
        <v>нд</v>
      </c>
      <c r="V98" s="105" t="str">
        <f t="shared" si="306"/>
        <v>нд</v>
      </c>
      <c r="W98" s="59" t="str">
        <f t="shared" si="322"/>
        <v>нд</v>
      </c>
      <c r="X98" s="105" t="str">
        <f t="shared" si="307"/>
        <v>нд</v>
      </c>
      <c r="Y98" s="59" t="str">
        <f t="shared" si="323"/>
        <v>нд</v>
      </c>
      <c r="Z98" s="105" t="str">
        <f t="shared" si="308"/>
        <v>нд</v>
      </c>
      <c r="AA98" s="59" t="str">
        <f t="shared" si="324"/>
        <v>нд</v>
      </c>
      <c r="AB98" s="105" t="str">
        <f t="shared" si="309"/>
        <v>нд</v>
      </c>
      <c r="AC98" s="25" t="s">
        <v>26</v>
      </c>
    </row>
    <row r="99" spans="1:29" s="61" customFormat="1" ht="47.25" x14ac:dyDescent="0.25">
      <c r="A99" s="23" t="s">
        <v>247</v>
      </c>
      <c r="B99" s="32" t="s">
        <v>401</v>
      </c>
      <c r="C99" s="25" t="s">
        <v>76</v>
      </c>
      <c r="D99" s="45">
        <v>0.65</v>
      </c>
      <c r="E99" s="65">
        <v>1.3180000000000001</v>
      </c>
      <c r="F99" s="63">
        <v>0.65</v>
      </c>
      <c r="G99" s="63" t="s">
        <v>26</v>
      </c>
      <c r="H99" s="33" t="str">
        <f t="shared" si="303"/>
        <v>нд</v>
      </c>
      <c r="I99" s="25" t="s">
        <v>26</v>
      </c>
      <c r="J99" s="25" t="s">
        <v>26</v>
      </c>
      <c r="K99" s="25" t="s">
        <v>26</v>
      </c>
      <c r="L99" s="25" t="s">
        <v>26</v>
      </c>
      <c r="M99" s="33" t="str">
        <f t="shared" si="304"/>
        <v>нд</v>
      </c>
      <c r="N99" s="25" t="s">
        <v>26</v>
      </c>
      <c r="O99" s="25" t="s">
        <v>26</v>
      </c>
      <c r="P99" s="25" t="s">
        <v>26</v>
      </c>
      <c r="Q99" s="25" t="s">
        <v>26</v>
      </c>
      <c r="R99" s="65" t="str">
        <f t="shared" si="297"/>
        <v>нд</v>
      </c>
      <c r="S99" s="59" t="str">
        <f t="shared" si="320"/>
        <v>нд</v>
      </c>
      <c r="T99" s="105" t="str">
        <f t="shared" si="305"/>
        <v>нд</v>
      </c>
      <c r="U99" s="59" t="str">
        <f t="shared" si="321"/>
        <v>нд</v>
      </c>
      <c r="V99" s="105" t="str">
        <f t="shared" si="306"/>
        <v>нд</v>
      </c>
      <c r="W99" s="59" t="str">
        <f t="shared" si="322"/>
        <v>нд</v>
      </c>
      <c r="X99" s="105" t="str">
        <f t="shared" si="307"/>
        <v>нд</v>
      </c>
      <c r="Y99" s="59" t="str">
        <f t="shared" si="323"/>
        <v>нд</v>
      </c>
      <c r="Z99" s="105" t="str">
        <f t="shared" si="308"/>
        <v>нд</v>
      </c>
      <c r="AA99" s="59" t="str">
        <f t="shared" si="324"/>
        <v>нд</v>
      </c>
      <c r="AB99" s="105" t="str">
        <f t="shared" si="309"/>
        <v>нд</v>
      </c>
      <c r="AC99" s="25" t="s">
        <v>26</v>
      </c>
    </row>
    <row r="100" spans="1:29" s="61" customFormat="1" ht="47.25" x14ac:dyDescent="0.25">
      <c r="A100" s="23" t="s">
        <v>248</v>
      </c>
      <c r="B100" s="32" t="s">
        <v>402</v>
      </c>
      <c r="C100" s="25" t="s">
        <v>77</v>
      </c>
      <c r="D100" s="45">
        <v>0.64900000000000002</v>
      </c>
      <c r="E100" s="65">
        <v>1.3180000000000001</v>
      </c>
      <c r="F100" s="63">
        <v>0.64900000000000002</v>
      </c>
      <c r="G100" s="63" t="s">
        <v>26</v>
      </c>
      <c r="H100" s="33" t="str">
        <f t="shared" si="303"/>
        <v>нд</v>
      </c>
      <c r="I100" s="25" t="s">
        <v>26</v>
      </c>
      <c r="J100" s="25" t="s">
        <v>26</v>
      </c>
      <c r="K100" s="25" t="s">
        <v>26</v>
      </c>
      <c r="L100" s="25" t="s">
        <v>26</v>
      </c>
      <c r="M100" s="33" t="str">
        <f t="shared" si="304"/>
        <v>нд</v>
      </c>
      <c r="N100" s="25" t="s">
        <v>26</v>
      </c>
      <c r="O100" s="25" t="s">
        <v>26</v>
      </c>
      <c r="P100" s="25" t="s">
        <v>26</v>
      </c>
      <c r="Q100" s="25" t="s">
        <v>26</v>
      </c>
      <c r="R100" s="65" t="str">
        <f t="shared" si="297"/>
        <v>нд</v>
      </c>
      <c r="S100" s="59" t="str">
        <f t="shared" si="320"/>
        <v>нд</v>
      </c>
      <c r="T100" s="105" t="str">
        <f t="shared" si="305"/>
        <v>нд</v>
      </c>
      <c r="U100" s="59" t="str">
        <f t="shared" si="321"/>
        <v>нд</v>
      </c>
      <c r="V100" s="105" t="str">
        <f t="shared" si="306"/>
        <v>нд</v>
      </c>
      <c r="W100" s="59" t="str">
        <f t="shared" si="322"/>
        <v>нд</v>
      </c>
      <c r="X100" s="105" t="str">
        <f t="shared" si="307"/>
        <v>нд</v>
      </c>
      <c r="Y100" s="59" t="str">
        <f t="shared" si="323"/>
        <v>нд</v>
      </c>
      <c r="Z100" s="105" t="str">
        <f t="shared" si="308"/>
        <v>нд</v>
      </c>
      <c r="AA100" s="59" t="str">
        <f t="shared" si="324"/>
        <v>нд</v>
      </c>
      <c r="AB100" s="105" t="str">
        <f t="shared" si="309"/>
        <v>нд</v>
      </c>
      <c r="AC100" s="25" t="s">
        <v>26</v>
      </c>
    </row>
    <row r="101" spans="1:29" s="61" customFormat="1" ht="31.5" x14ac:dyDescent="0.25">
      <c r="A101" s="23" t="s">
        <v>249</v>
      </c>
      <c r="B101" s="27" t="s">
        <v>403</v>
      </c>
      <c r="C101" s="25" t="s">
        <v>78</v>
      </c>
      <c r="D101" s="65">
        <v>0.59099999999999997</v>
      </c>
      <c r="E101" s="65">
        <v>1.262</v>
      </c>
      <c r="F101" s="63">
        <v>0.59099999999999997</v>
      </c>
      <c r="G101" s="63" t="s">
        <v>26</v>
      </c>
      <c r="H101" s="33" t="str">
        <f t="shared" si="303"/>
        <v>нд</v>
      </c>
      <c r="I101" s="65" t="s">
        <v>26</v>
      </c>
      <c r="J101" s="65" t="s">
        <v>26</v>
      </c>
      <c r="K101" s="65" t="s">
        <v>26</v>
      </c>
      <c r="L101" s="65" t="s">
        <v>26</v>
      </c>
      <c r="M101" s="33" t="str">
        <f t="shared" si="304"/>
        <v>нд</v>
      </c>
      <c r="N101" s="65" t="s">
        <v>26</v>
      </c>
      <c r="O101" s="65" t="s">
        <v>26</v>
      </c>
      <c r="P101" s="65" t="s">
        <v>26</v>
      </c>
      <c r="Q101" s="65" t="s">
        <v>26</v>
      </c>
      <c r="R101" s="65" t="str">
        <f t="shared" si="297"/>
        <v>нд</v>
      </c>
      <c r="S101" s="59" t="str">
        <f t="shared" si="320"/>
        <v>нд</v>
      </c>
      <c r="T101" s="105" t="str">
        <f t="shared" si="305"/>
        <v>нд</v>
      </c>
      <c r="U101" s="59" t="str">
        <f t="shared" si="321"/>
        <v>нд</v>
      </c>
      <c r="V101" s="105" t="str">
        <f t="shared" si="306"/>
        <v>нд</v>
      </c>
      <c r="W101" s="59" t="str">
        <f t="shared" si="322"/>
        <v>нд</v>
      </c>
      <c r="X101" s="105" t="str">
        <f t="shared" si="307"/>
        <v>нд</v>
      </c>
      <c r="Y101" s="59" t="str">
        <f t="shared" si="323"/>
        <v>нд</v>
      </c>
      <c r="Z101" s="105" t="str">
        <f t="shared" si="308"/>
        <v>нд</v>
      </c>
      <c r="AA101" s="59" t="str">
        <f t="shared" si="324"/>
        <v>нд</v>
      </c>
      <c r="AB101" s="105" t="str">
        <f t="shared" si="309"/>
        <v>нд</v>
      </c>
      <c r="AC101" s="25" t="s">
        <v>26</v>
      </c>
    </row>
    <row r="102" spans="1:29" s="61" customFormat="1" ht="31.5" x14ac:dyDescent="0.25">
      <c r="A102" s="23" t="s">
        <v>250</v>
      </c>
      <c r="B102" s="32" t="s">
        <v>404</v>
      </c>
      <c r="C102" s="25" t="s">
        <v>79</v>
      </c>
      <c r="D102" s="65">
        <v>0.28999999999999998</v>
      </c>
      <c r="E102" s="65">
        <v>0.63800000000000001</v>
      </c>
      <c r="F102" s="63">
        <v>0.28999999999999998</v>
      </c>
      <c r="G102" s="63" t="s">
        <v>26</v>
      </c>
      <c r="H102" s="33" t="str">
        <f t="shared" si="303"/>
        <v>нд</v>
      </c>
      <c r="I102" s="25" t="s">
        <v>26</v>
      </c>
      <c r="J102" s="25" t="s">
        <v>26</v>
      </c>
      <c r="K102" s="25" t="s">
        <v>26</v>
      </c>
      <c r="L102" s="25" t="s">
        <v>26</v>
      </c>
      <c r="M102" s="33" t="str">
        <f t="shared" si="304"/>
        <v>нд</v>
      </c>
      <c r="N102" s="25" t="s">
        <v>26</v>
      </c>
      <c r="O102" s="25" t="s">
        <v>26</v>
      </c>
      <c r="P102" s="25" t="s">
        <v>26</v>
      </c>
      <c r="Q102" s="25" t="s">
        <v>26</v>
      </c>
      <c r="R102" s="65" t="str">
        <f t="shared" si="297"/>
        <v>нд</v>
      </c>
      <c r="S102" s="59" t="str">
        <f t="shared" si="320"/>
        <v>нд</v>
      </c>
      <c r="T102" s="105" t="str">
        <f t="shared" si="305"/>
        <v>нд</v>
      </c>
      <c r="U102" s="59" t="str">
        <f t="shared" si="321"/>
        <v>нд</v>
      </c>
      <c r="V102" s="105" t="str">
        <f t="shared" si="306"/>
        <v>нд</v>
      </c>
      <c r="W102" s="59" t="str">
        <f t="shared" si="322"/>
        <v>нд</v>
      </c>
      <c r="X102" s="105" t="str">
        <f t="shared" si="307"/>
        <v>нд</v>
      </c>
      <c r="Y102" s="59" t="str">
        <f t="shared" si="323"/>
        <v>нд</v>
      </c>
      <c r="Z102" s="105" t="str">
        <f t="shared" si="308"/>
        <v>нд</v>
      </c>
      <c r="AA102" s="59" t="str">
        <f t="shared" si="324"/>
        <v>нд</v>
      </c>
      <c r="AB102" s="105" t="str">
        <f t="shared" si="309"/>
        <v>нд</v>
      </c>
      <c r="AC102" s="25" t="s">
        <v>26</v>
      </c>
    </row>
    <row r="103" spans="1:29" s="61" customFormat="1" ht="31.5" x14ac:dyDescent="0.25">
      <c r="A103" s="23" t="s">
        <v>251</v>
      </c>
      <c r="B103" s="32" t="s">
        <v>405</v>
      </c>
      <c r="C103" s="25" t="s">
        <v>80</v>
      </c>
      <c r="D103" s="45">
        <v>0.8</v>
      </c>
      <c r="E103" s="65">
        <v>1.6679999999999999</v>
      </c>
      <c r="F103" s="63">
        <v>0.8</v>
      </c>
      <c r="G103" s="63" t="s">
        <v>26</v>
      </c>
      <c r="H103" s="33" t="str">
        <f t="shared" si="303"/>
        <v>нд</v>
      </c>
      <c r="I103" s="25" t="s">
        <v>26</v>
      </c>
      <c r="J103" s="25" t="s">
        <v>26</v>
      </c>
      <c r="K103" s="25" t="s">
        <v>26</v>
      </c>
      <c r="L103" s="25" t="s">
        <v>26</v>
      </c>
      <c r="M103" s="33" t="str">
        <f t="shared" si="304"/>
        <v>нд</v>
      </c>
      <c r="N103" s="25" t="s">
        <v>26</v>
      </c>
      <c r="O103" s="25" t="s">
        <v>26</v>
      </c>
      <c r="P103" s="25" t="s">
        <v>26</v>
      </c>
      <c r="Q103" s="25" t="s">
        <v>26</v>
      </c>
      <c r="R103" s="65" t="str">
        <f t="shared" si="297"/>
        <v>нд</v>
      </c>
      <c r="S103" s="59" t="str">
        <f t="shared" si="320"/>
        <v>нд</v>
      </c>
      <c r="T103" s="105" t="str">
        <f t="shared" si="305"/>
        <v>нд</v>
      </c>
      <c r="U103" s="59" t="str">
        <f t="shared" si="321"/>
        <v>нд</v>
      </c>
      <c r="V103" s="105" t="str">
        <f t="shared" si="306"/>
        <v>нд</v>
      </c>
      <c r="W103" s="59" t="str">
        <f t="shared" si="322"/>
        <v>нд</v>
      </c>
      <c r="X103" s="105" t="str">
        <f t="shared" si="307"/>
        <v>нд</v>
      </c>
      <c r="Y103" s="59" t="str">
        <f t="shared" si="323"/>
        <v>нд</v>
      </c>
      <c r="Z103" s="105" t="str">
        <f t="shared" si="308"/>
        <v>нд</v>
      </c>
      <c r="AA103" s="59" t="str">
        <f t="shared" si="324"/>
        <v>нд</v>
      </c>
      <c r="AB103" s="105" t="str">
        <f t="shared" si="309"/>
        <v>нд</v>
      </c>
      <c r="AC103" s="25" t="s">
        <v>26</v>
      </c>
    </row>
    <row r="104" spans="1:29" s="61" customFormat="1" ht="31.5" x14ac:dyDescent="0.25">
      <c r="A104" s="23" t="s">
        <v>252</v>
      </c>
      <c r="B104" s="32" t="s">
        <v>406</v>
      </c>
      <c r="C104" s="25" t="s">
        <v>81</v>
      </c>
      <c r="D104" s="45">
        <v>0.32200000000000001</v>
      </c>
      <c r="E104" s="65">
        <v>0.66600000000000004</v>
      </c>
      <c r="F104" s="63">
        <v>0.32200000000000001</v>
      </c>
      <c r="G104" s="63" t="s">
        <v>26</v>
      </c>
      <c r="H104" s="33" t="str">
        <f t="shared" si="303"/>
        <v>нд</v>
      </c>
      <c r="I104" s="25" t="s">
        <v>26</v>
      </c>
      <c r="J104" s="25" t="s">
        <v>26</v>
      </c>
      <c r="K104" s="25" t="s">
        <v>26</v>
      </c>
      <c r="L104" s="25" t="s">
        <v>26</v>
      </c>
      <c r="M104" s="33" t="str">
        <f t="shared" si="304"/>
        <v>нд</v>
      </c>
      <c r="N104" s="25" t="s">
        <v>26</v>
      </c>
      <c r="O104" s="25" t="s">
        <v>26</v>
      </c>
      <c r="P104" s="25" t="s">
        <v>26</v>
      </c>
      <c r="Q104" s="25" t="s">
        <v>26</v>
      </c>
      <c r="R104" s="65" t="str">
        <f t="shared" si="297"/>
        <v>нд</v>
      </c>
      <c r="S104" s="59" t="str">
        <f t="shared" si="320"/>
        <v>нд</v>
      </c>
      <c r="T104" s="105" t="str">
        <f t="shared" si="305"/>
        <v>нд</v>
      </c>
      <c r="U104" s="59" t="str">
        <f t="shared" si="321"/>
        <v>нд</v>
      </c>
      <c r="V104" s="105" t="str">
        <f t="shared" si="306"/>
        <v>нд</v>
      </c>
      <c r="W104" s="59" t="str">
        <f t="shared" si="322"/>
        <v>нд</v>
      </c>
      <c r="X104" s="105" t="str">
        <f t="shared" si="307"/>
        <v>нд</v>
      </c>
      <c r="Y104" s="59" t="str">
        <f t="shared" si="323"/>
        <v>нд</v>
      </c>
      <c r="Z104" s="105" t="str">
        <f t="shared" si="308"/>
        <v>нд</v>
      </c>
      <c r="AA104" s="59" t="str">
        <f t="shared" si="324"/>
        <v>нд</v>
      </c>
      <c r="AB104" s="105" t="str">
        <f t="shared" si="309"/>
        <v>нд</v>
      </c>
      <c r="AC104" s="25" t="s">
        <v>26</v>
      </c>
    </row>
    <row r="105" spans="1:29" s="61" customFormat="1" ht="31.5" x14ac:dyDescent="0.25">
      <c r="A105" s="23" t="s">
        <v>253</v>
      </c>
      <c r="B105" s="32" t="s">
        <v>407</v>
      </c>
      <c r="C105" s="25" t="s">
        <v>82</v>
      </c>
      <c r="D105" s="45">
        <v>0.63800000000000001</v>
      </c>
      <c r="E105" s="65">
        <v>1.3180000000000001</v>
      </c>
      <c r="F105" s="63">
        <v>0.63800000000000001</v>
      </c>
      <c r="G105" s="63" t="s">
        <v>26</v>
      </c>
      <c r="H105" s="33" t="str">
        <f t="shared" si="303"/>
        <v>нд</v>
      </c>
      <c r="I105" s="25" t="s">
        <v>26</v>
      </c>
      <c r="J105" s="25" t="s">
        <v>26</v>
      </c>
      <c r="K105" s="25" t="s">
        <v>26</v>
      </c>
      <c r="L105" s="25" t="s">
        <v>26</v>
      </c>
      <c r="M105" s="33" t="str">
        <f t="shared" si="304"/>
        <v>нд</v>
      </c>
      <c r="N105" s="25" t="s">
        <v>26</v>
      </c>
      <c r="O105" s="25" t="s">
        <v>26</v>
      </c>
      <c r="P105" s="25" t="s">
        <v>26</v>
      </c>
      <c r="Q105" s="25" t="s">
        <v>26</v>
      </c>
      <c r="R105" s="65" t="str">
        <f t="shared" si="297"/>
        <v>нд</v>
      </c>
      <c r="S105" s="59" t="str">
        <f t="shared" si="320"/>
        <v>нд</v>
      </c>
      <c r="T105" s="105" t="str">
        <f t="shared" si="305"/>
        <v>нд</v>
      </c>
      <c r="U105" s="59" t="str">
        <f t="shared" si="321"/>
        <v>нд</v>
      </c>
      <c r="V105" s="105" t="str">
        <f t="shared" si="306"/>
        <v>нд</v>
      </c>
      <c r="W105" s="59" t="str">
        <f t="shared" si="322"/>
        <v>нд</v>
      </c>
      <c r="X105" s="105" t="str">
        <f t="shared" si="307"/>
        <v>нд</v>
      </c>
      <c r="Y105" s="59" t="str">
        <f t="shared" si="323"/>
        <v>нд</v>
      </c>
      <c r="Z105" s="105" t="str">
        <f t="shared" si="308"/>
        <v>нд</v>
      </c>
      <c r="AA105" s="59" t="str">
        <f t="shared" si="324"/>
        <v>нд</v>
      </c>
      <c r="AB105" s="105" t="str">
        <f t="shared" si="309"/>
        <v>нд</v>
      </c>
      <c r="AC105" s="25" t="s">
        <v>26</v>
      </c>
    </row>
    <row r="106" spans="1:29" s="61" customFormat="1" ht="31.5" x14ac:dyDescent="0.25">
      <c r="A106" s="23" t="s">
        <v>254</v>
      </c>
      <c r="B106" s="32" t="s">
        <v>408</v>
      </c>
      <c r="C106" s="25" t="s">
        <v>83</v>
      </c>
      <c r="D106" s="45">
        <v>0.64700000000000002</v>
      </c>
      <c r="E106" s="65">
        <v>1.3180000000000001</v>
      </c>
      <c r="F106" s="63">
        <v>0.64700000000000002</v>
      </c>
      <c r="G106" s="63" t="s">
        <v>26</v>
      </c>
      <c r="H106" s="33" t="str">
        <f t="shared" si="303"/>
        <v>нд</v>
      </c>
      <c r="I106" s="25" t="s">
        <v>26</v>
      </c>
      <c r="J106" s="25" t="s">
        <v>26</v>
      </c>
      <c r="K106" s="25" t="s">
        <v>26</v>
      </c>
      <c r="L106" s="25" t="s">
        <v>26</v>
      </c>
      <c r="M106" s="33" t="str">
        <f t="shared" si="304"/>
        <v>нд</v>
      </c>
      <c r="N106" s="25" t="s">
        <v>26</v>
      </c>
      <c r="O106" s="25" t="s">
        <v>26</v>
      </c>
      <c r="P106" s="25" t="s">
        <v>26</v>
      </c>
      <c r="Q106" s="25" t="s">
        <v>26</v>
      </c>
      <c r="R106" s="65" t="str">
        <f t="shared" si="297"/>
        <v>нд</v>
      </c>
      <c r="S106" s="59" t="str">
        <f t="shared" si="320"/>
        <v>нд</v>
      </c>
      <c r="T106" s="105" t="str">
        <f t="shared" si="305"/>
        <v>нд</v>
      </c>
      <c r="U106" s="59" t="str">
        <f t="shared" si="321"/>
        <v>нд</v>
      </c>
      <c r="V106" s="105" t="str">
        <f t="shared" si="306"/>
        <v>нд</v>
      </c>
      <c r="W106" s="59" t="str">
        <f t="shared" si="322"/>
        <v>нд</v>
      </c>
      <c r="X106" s="105" t="str">
        <f t="shared" si="307"/>
        <v>нд</v>
      </c>
      <c r="Y106" s="59" t="str">
        <f t="shared" si="323"/>
        <v>нд</v>
      </c>
      <c r="Z106" s="105" t="str">
        <f t="shared" si="308"/>
        <v>нд</v>
      </c>
      <c r="AA106" s="59" t="str">
        <f t="shared" si="324"/>
        <v>нд</v>
      </c>
      <c r="AB106" s="105" t="str">
        <f t="shared" si="309"/>
        <v>нд</v>
      </c>
      <c r="AC106" s="25" t="s">
        <v>26</v>
      </c>
    </row>
    <row r="107" spans="1:29" s="61" customFormat="1" ht="31.5" x14ac:dyDescent="0.25">
      <c r="A107" s="23" t="s">
        <v>255</v>
      </c>
      <c r="B107" s="32" t="s">
        <v>455</v>
      </c>
      <c r="C107" s="65" t="s">
        <v>84</v>
      </c>
      <c r="D107" s="45">
        <v>0.44600000000000001</v>
      </c>
      <c r="E107" s="86">
        <v>0.999</v>
      </c>
      <c r="F107" s="63">
        <v>0.44600000000000001</v>
      </c>
      <c r="G107" s="63" t="s">
        <v>26</v>
      </c>
      <c r="H107" s="33" t="str">
        <f t="shared" si="303"/>
        <v>нд</v>
      </c>
      <c r="I107" s="65" t="s">
        <v>26</v>
      </c>
      <c r="J107" s="65" t="s">
        <v>26</v>
      </c>
      <c r="K107" s="65" t="s">
        <v>26</v>
      </c>
      <c r="L107" s="65" t="s">
        <v>26</v>
      </c>
      <c r="M107" s="33" t="str">
        <f t="shared" si="304"/>
        <v>нд</v>
      </c>
      <c r="N107" s="65" t="s">
        <v>26</v>
      </c>
      <c r="O107" s="65" t="s">
        <v>26</v>
      </c>
      <c r="P107" s="65" t="s">
        <v>26</v>
      </c>
      <c r="Q107" s="65" t="s">
        <v>26</v>
      </c>
      <c r="R107" s="65" t="s">
        <v>26</v>
      </c>
      <c r="S107" s="59" t="str">
        <f t="shared" si="320"/>
        <v>нд</v>
      </c>
      <c r="T107" s="105" t="str">
        <f t="shared" si="305"/>
        <v>нд</v>
      </c>
      <c r="U107" s="59" t="str">
        <f t="shared" si="321"/>
        <v>нд</v>
      </c>
      <c r="V107" s="105" t="str">
        <f t="shared" si="306"/>
        <v>нд</v>
      </c>
      <c r="W107" s="59" t="str">
        <f t="shared" si="322"/>
        <v>нд</v>
      </c>
      <c r="X107" s="105" t="str">
        <f t="shared" si="307"/>
        <v>нд</v>
      </c>
      <c r="Y107" s="59" t="str">
        <f t="shared" si="323"/>
        <v>нд</v>
      </c>
      <c r="Z107" s="105" t="str">
        <f t="shared" si="308"/>
        <v>нд</v>
      </c>
      <c r="AA107" s="59" t="str">
        <f t="shared" si="324"/>
        <v>нд</v>
      </c>
      <c r="AB107" s="105" t="str">
        <f t="shared" si="309"/>
        <v>нд</v>
      </c>
      <c r="AC107" s="65" t="s">
        <v>26</v>
      </c>
    </row>
    <row r="108" spans="1:29" s="61" customFormat="1" ht="47.25" x14ac:dyDescent="0.25">
      <c r="A108" s="23" t="s">
        <v>256</v>
      </c>
      <c r="B108" s="32" t="s">
        <v>409</v>
      </c>
      <c r="C108" s="25" t="s">
        <v>85</v>
      </c>
      <c r="D108" s="65" t="s">
        <v>26</v>
      </c>
      <c r="E108" s="65" t="s">
        <v>26</v>
      </c>
      <c r="F108" s="63" t="s">
        <v>26</v>
      </c>
      <c r="G108" s="63" t="s">
        <v>26</v>
      </c>
      <c r="H108" s="33" t="str">
        <f t="shared" si="303"/>
        <v>нд</v>
      </c>
      <c r="I108" s="25" t="s">
        <v>26</v>
      </c>
      <c r="J108" s="25" t="s">
        <v>26</v>
      </c>
      <c r="K108" s="25" t="s">
        <v>26</v>
      </c>
      <c r="L108" s="25" t="s">
        <v>26</v>
      </c>
      <c r="M108" s="33" t="str">
        <f t="shared" si="304"/>
        <v>нд</v>
      </c>
      <c r="N108" s="25" t="s">
        <v>26</v>
      </c>
      <c r="O108" s="25" t="s">
        <v>26</v>
      </c>
      <c r="P108" s="25" t="s">
        <v>26</v>
      </c>
      <c r="Q108" s="25" t="s">
        <v>26</v>
      </c>
      <c r="R108" s="65" t="str">
        <f t="shared" si="297"/>
        <v>нд</v>
      </c>
      <c r="S108" s="59" t="str">
        <f t="shared" si="320"/>
        <v>нд</v>
      </c>
      <c r="T108" s="105" t="str">
        <f t="shared" si="305"/>
        <v>нд</v>
      </c>
      <c r="U108" s="59" t="str">
        <f t="shared" si="321"/>
        <v>нд</v>
      </c>
      <c r="V108" s="105" t="str">
        <f t="shared" si="306"/>
        <v>нд</v>
      </c>
      <c r="W108" s="59" t="str">
        <f t="shared" si="322"/>
        <v>нд</v>
      </c>
      <c r="X108" s="105" t="str">
        <f t="shared" si="307"/>
        <v>нд</v>
      </c>
      <c r="Y108" s="59" t="str">
        <f t="shared" si="323"/>
        <v>нд</v>
      </c>
      <c r="Z108" s="105" t="str">
        <f t="shared" si="308"/>
        <v>нд</v>
      </c>
      <c r="AA108" s="59" t="str">
        <f t="shared" si="324"/>
        <v>нд</v>
      </c>
      <c r="AB108" s="105" t="str">
        <f t="shared" si="309"/>
        <v>нд</v>
      </c>
      <c r="AC108" s="25" t="s">
        <v>26</v>
      </c>
    </row>
    <row r="109" spans="1:29" s="61" customFormat="1" ht="47.25" x14ac:dyDescent="0.25">
      <c r="A109" s="23" t="s">
        <v>257</v>
      </c>
      <c r="B109" s="32" t="s">
        <v>410</v>
      </c>
      <c r="C109" s="25" t="s">
        <v>86</v>
      </c>
      <c r="D109" s="45">
        <v>0.64</v>
      </c>
      <c r="E109" s="65">
        <v>1.3180000000000001</v>
      </c>
      <c r="F109" s="63">
        <v>0.64</v>
      </c>
      <c r="G109" s="63" t="s">
        <v>26</v>
      </c>
      <c r="H109" s="33" t="str">
        <f t="shared" si="303"/>
        <v>нд</v>
      </c>
      <c r="I109" s="25" t="s">
        <v>26</v>
      </c>
      <c r="J109" s="25" t="s">
        <v>26</v>
      </c>
      <c r="K109" s="25" t="s">
        <v>26</v>
      </c>
      <c r="L109" s="25" t="s">
        <v>26</v>
      </c>
      <c r="M109" s="33" t="str">
        <f t="shared" si="304"/>
        <v>нд</v>
      </c>
      <c r="N109" s="25" t="s">
        <v>26</v>
      </c>
      <c r="O109" s="25" t="s">
        <v>26</v>
      </c>
      <c r="P109" s="25" t="s">
        <v>26</v>
      </c>
      <c r="Q109" s="25" t="s">
        <v>26</v>
      </c>
      <c r="R109" s="65" t="str">
        <f t="shared" si="297"/>
        <v>нд</v>
      </c>
      <c r="S109" s="59" t="str">
        <f t="shared" si="320"/>
        <v>нд</v>
      </c>
      <c r="T109" s="105" t="str">
        <f t="shared" si="305"/>
        <v>нд</v>
      </c>
      <c r="U109" s="59" t="str">
        <f t="shared" si="321"/>
        <v>нд</v>
      </c>
      <c r="V109" s="105" t="str">
        <f t="shared" si="306"/>
        <v>нд</v>
      </c>
      <c r="W109" s="59" t="str">
        <f t="shared" si="322"/>
        <v>нд</v>
      </c>
      <c r="X109" s="105" t="str">
        <f t="shared" si="307"/>
        <v>нд</v>
      </c>
      <c r="Y109" s="59" t="str">
        <f t="shared" si="323"/>
        <v>нд</v>
      </c>
      <c r="Z109" s="105" t="str">
        <f t="shared" si="308"/>
        <v>нд</v>
      </c>
      <c r="AA109" s="59" t="str">
        <f t="shared" si="324"/>
        <v>нд</v>
      </c>
      <c r="AB109" s="105" t="str">
        <f t="shared" si="309"/>
        <v>нд</v>
      </c>
      <c r="AC109" s="25" t="s">
        <v>26</v>
      </c>
    </row>
    <row r="110" spans="1:29" s="61" customFormat="1" ht="47.25" x14ac:dyDescent="0.25">
      <c r="A110" s="23" t="s">
        <v>258</v>
      </c>
      <c r="B110" s="32" t="s">
        <v>411</v>
      </c>
      <c r="C110" s="25" t="s">
        <v>87</v>
      </c>
      <c r="D110" s="45">
        <v>0.32500000000000001</v>
      </c>
      <c r="E110" s="65">
        <v>0.66600000000000004</v>
      </c>
      <c r="F110" s="63">
        <v>0.32500000000000001</v>
      </c>
      <c r="G110" s="63" t="s">
        <v>26</v>
      </c>
      <c r="H110" s="33" t="str">
        <f t="shared" si="303"/>
        <v>нд</v>
      </c>
      <c r="I110" s="25" t="s">
        <v>26</v>
      </c>
      <c r="J110" s="25" t="s">
        <v>26</v>
      </c>
      <c r="K110" s="25" t="s">
        <v>26</v>
      </c>
      <c r="L110" s="25" t="s">
        <v>26</v>
      </c>
      <c r="M110" s="33" t="str">
        <f t="shared" si="304"/>
        <v>нд</v>
      </c>
      <c r="N110" s="25" t="s">
        <v>26</v>
      </c>
      <c r="O110" s="25" t="s">
        <v>26</v>
      </c>
      <c r="P110" s="25" t="s">
        <v>26</v>
      </c>
      <c r="Q110" s="25" t="s">
        <v>26</v>
      </c>
      <c r="R110" s="65" t="str">
        <f t="shared" si="297"/>
        <v>нд</v>
      </c>
      <c r="S110" s="59" t="str">
        <f t="shared" si="320"/>
        <v>нд</v>
      </c>
      <c r="T110" s="105" t="str">
        <f t="shared" si="305"/>
        <v>нд</v>
      </c>
      <c r="U110" s="59" t="str">
        <f t="shared" si="321"/>
        <v>нд</v>
      </c>
      <c r="V110" s="105" t="str">
        <f t="shared" si="306"/>
        <v>нд</v>
      </c>
      <c r="W110" s="59" t="str">
        <f t="shared" si="322"/>
        <v>нд</v>
      </c>
      <c r="X110" s="105" t="str">
        <f t="shared" si="307"/>
        <v>нд</v>
      </c>
      <c r="Y110" s="59" t="str">
        <f t="shared" si="323"/>
        <v>нд</v>
      </c>
      <c r="Z110" s="105" t="str">
        <f t="shared" si="308"/>
        <v>нд</v>
      </c>
      <c r="AA110" s="59" t="str">
        <f t="shared" si="324"/>
        <v>нд</v>
      </c>
      <c r="AB110" s="105" t="str">
        <f t="shared" si="309"/>
        <v>нд</v>
      </c>
      <c r="AC110" s="25" t="s">
        <v>26</v>
      </c>
    </row>
    <row r="111" spans="1:29" s="61" customFormat="1" ht="31.5" x14ac:dyDescent="0.25">
      <c r="A111" s="23" t="s">
        <v>259</v>
      </c>
      <c r="B111" s="32" t="s">
        <v>412</v>
      </c>
      <c r="C111" s="25" t="s">
        <v>88</v>
      </c>
      <c r="D111" s="45">
        <v>0.64400000000000002</v>
      </c>
      <c r="E111" s="65">
        <v>1.3180000000000001</v>
      </c>
      <c r="F111" s="63">
        <v>0.64400000000000002</v>
      </c>
      <c r="G111" s="63" t="s">
        <v>26</v>
      </c>
      <c r="H111" s="33" t="str">
        <f t="shared" si="303"/>
        <v>нд</v>
      </c>
      <c r="I111" s="25" t="s">
        <v>26</v>
      </c>
      <c r="J111" s="25" t="s">
        <v>26</v>
      </c>
      <c r="K111" s="25" t="s">
        <v>26</v>
      </c>
      <c r="L111" s="25" t="s">
        <v>26</v>
      </c>
      <c r="M111" s="33" t="str">
        <f t="shared" si="304"/>
        <v>нд</v>
      </c>
      <c r="N111" s="25" t="s">
        <v>26</v>
      </c>
      <c r="O111" s="25" t="s">
        <v>26</v>
      </c>
      <c r="P111" s="25" t="s">
        <v>26</v>
      </c>
      <c r="Q111" s="25" t="s">
        <v>26</v>
      </c>
      <c r="R111" s="65" t="str">
        <f t="shared" si="297"/>
        <v>нд</v>
      </c>
      <c r="S111" s="59" t="str">
        <f t="shared" si="320"/>
        <v>нд</v>
      </c>
      <c r="T111" s="105" t="str">
        <f t="shared" si="305"/>
        <v>нд</v>
      </c>
      <c r="U111" s="59" t="str">
        <f t="shared" si="321"/>
        <v>нд</v>
      </c>
      <c r="V111" s="105" t="str">
        <f t="shared" si="306"/>
        <v>нд</v>
      </c>
      <c r="W111" s="59" t="str">
        <f t="shared" si="322"/>
        <v>нд</v>
      </c>
      <c r="X111" s="105" t="str">
        <f t="shared" si="307"/>
        <v>нд</v>
      </c>
      <c r="Y111" s="59" t="str">
        <f t="shared" si="323"/>
        <v>нд</v>
      </c>
      <c r="Z111" s="105" t="str">
        <f t="shared" si="308"/>
        <v>нд</v>
      </c>
      <c r="AA111" s="59" t="str">
        <f t="shared" si="324"/>
        <v>нд</v>
      </c>
      <c r="AB111" s="105" t="str">
        <f t="shared" si="309"/>
        <v>нд</v>
      </c>
      <c r="AC111" s="25" t="s">
        <v>26</v>
      </c>
    </row>
    <row r="112" spans="1:29" s="61" customFormat="1" ht="31.5" customHeight="1" x14ac:dyDescent="0.25">
      <c r="A112" s="23" t="s">
        <v>260</v>
      </c>
      <c r="B112" s="27" t="s">
        <v>413</v>
      </c>
      <c r="C112" s="25" t="s">
        <v>89</v>
      </c>
      <c r="D112" s="65">
        <v>0.61599999999999999</v>
      </c>
      <c r="E112" s="65">
        <v>1.262</v>
      </c>
      <c r="F112" s="63">
        <v>0.61599999999999999</v>
      </c>
      <c r="G112" s="63" t="s">
        <v>26</v>
      </c>
      <c r="H112" s="33" t="str">
        <f t="shared" si="303"/>
        <v>нд</v>
      </c>
      <c r="I112" s="65" t="s">
        <v>26</v>
      </c>
      <c r="J112" s="65" t="s">
        <v>26</v>
      </c>
      <c r="K112" s="65" t="s">
        <v>26</v>
      </c>
      <c r="L112" s="65" t="s">
        <v>26</v>
      </c>
      <c r="M112" s="33" t="str">
        <f t="shared" si="304"/>
        <v>нд</v>
      </c>
      <c r="N112" s="65" t="s">
        <v>26</v>
      </c>
      <c r="O112" s="65" t="s">
        <v>26</v>
      </c>
      <c r="P112" s="65" t="s">
        <v>26</v>
      </c>
      <c r="Q112" s="65" t="s">
        <v>26</v>
      </c>
      <c r="R112" s="65" t="str">
        <f t="shared" si="297"/>
        <v>нд</v>
      </c>
      <c r="S112" s="59" t="str">
        <f t="shared" si="320"/>
        <v>нд</v>
      </c>
      <c r="T112" s="105" t="str">
        <f t="shared" si="305"/>
        <v>нд</v>
      </c>
      <c r="U112" s="59" t="str">
        <f t="shared" si="321"/>
        <v>нд</v>
      </c>
      <c r="V112" s="105" t="str">
        <f t="shared" si="306"/>
        <v>нд</v>
      </c>
      <c r="W112" s="59" t="str">
        <f t="shared" si="322"/>
        <v>нд</v>
      </c>
      <c r="X112" s="105" t="str">
        <f t="shared" si="307"/>
        <v>нд</v>
      </c>
      <c r="Y112" s="59" t="str">
        <f t="shared" si="323"/>
        <v>нд</v>
      </c>
      <c r="Z112" s="105" t="str">
        <f t="shared" si="308"/>
        <v>нд</v>
      </c>
      <c r="AA112" s="59" t="str">
        <f t="shared" si="324"/>
        <v>нд</v>
      </c>
      <c r="AB112" s="105" t="str">
        <f t="shared" si="309"/>
        <v>нд</v>
      </c>
      <c r="AC112" s="25" t="s">
        <v>26</v>
      </c>
    </row>
    <row r="113" spans="1:29" s="61" customFormat="1" ht="31.5" x14ac:dyDescent="0.25">
      <c r="A113" s="23" t="s">
        <v>261</v>
      </c>
      <c r="B113" s="27" t="s">
        <v>456</v>
      </c>
      <c r="C113" s="25" t="s">
        <v>90</v>
      </c>
      <c r="D113" s="65" t="s">
        <v>26</v>
      </c>
      <c r="E113" s="65" t="s">
        <v>26</v>
      </c>
      <c r="F113" s="63" t="s">
        <v>26</v>
      </c>
      <c r="G113" s="63" t="s">
        <v>26</v>
      </c>
      <c r="H113" s="33" t="str">
        <f t="shared" si="303"/>
        <v>нд</v>
      </c>
      <c r="I113" s="65" t="s">
        <v>26</v>
      </c>
      <c r="J113" s="65" t="s">
        <v>26</v>
      </c>
      <c r="K113" s="65" t="s">
        <v>26</v>
      </c>
      <c r="L113" s="65" t="s">
        <v>26</v>
      </c>
      <c r="M113" s="33" t="str">
        <f t="shared" si="304"/>
        <v>нд</v>
      </c>
      <c r="N113" s="65" t="s">
        <v>26</v>
      </c>
      <c r="O113" s="65" t="s">
        <v>26</v>
      </c>
      <c r="P113" s="65" t="s">
        <v>26</v>
      </c>
      <c r="Q113" s="65" t="s">
        <v>26</v>
      </c>
      <c r="R113" s="65" t="str">
        <f t="shared" si="297"/>
        <v>нд</v>
      </c>
      <c r="S113" s="59" t="str">
        <f t="shared" si="320"/>
        <v>нд</v>
      </c>
      <c r="T113" s="105" t="str">
        <f t="shared" si="305"/>
        <v>нд</v>
      </c>
      <c r="U113" s="59" t="str">
        <f t="shared" si="321"/>
        <v>нд</v>
      </c>
      <c r="V113" s="105" t="str">
        <f t="shared" si="306"/>
        <v>нд</v>
      </c>
      <c r="W113" s="59" t="str">
        <f t="shared" si="322"/>
        <v>нд</v>
      </c>
      <c r="X113" s="105" t="str">
        <f t="shared" si="307"/>
        <v>нд</v>
      </c>
      <c r="Y113" s="59" t="str">
        <f t="shared" si="323"/>
        <v>нд</v>
      </c>
      <c r="Z113" s="105" t="str">
        <f t="shared" si="308"/>
        <v>нд</v>
      </c>
      <c r="AA113" s="59" t="str">
        <f t="shared" si="324"/>
        <v>нд</v>
      </c>
      <c r="AB113" s="105" t="str">
        <f t="shared" si="309"/>
        <v>нд</v>
      </c>
      <c r="AC113" s="25" t="s">
        <v>26</v>
      </c>
    </row>
    <row r="114" spans="1:29" s="61" customFormat="1" ht="31.5" x14ac:dyDescent="0.25">
      <c r="A114" s="23" t="s">
        <v>262</v>
      </c>
      <c r="B114" s="27" t="s">
        <v>457</v>
      </c>
      <c r="C114" s="25" t="s">
        <v>91</v>
      </c>
      <c r="D114" s="65" t="s">
        <v>26</v>
      </c>
      <c r="E114" s="65" t="s">
        <v>26</v>
      </c>
      <c r="F114" s="63" t="s">
        <v>26</v>
      </c>
      <c r="G114" s="63" t="s">
        <v>26</v>
      </c>
      <c r="H114" s="33" t="str">
        <f t="shared" si="303"/>
        <v>нд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33" t="str">
        <f t="shared" si="304"/>
        <v>нд</v>
      </c>
      <c r="N114" s="65" t="s">
        <v>26</v>
      </c>
      <c r="O114" s="65" t="s">
        <v>26</v>
      </c>
      <c r="P114" s="65" t="s">
        <v>26</v>
      </c>
      <c r="Q114" s="65" t="s">
        <v>26</v>
      </c>
      <c r="R114" s="65" t="str">
        <f t="shared" si="297"/>
        <v>нд</v>
      </c>
      <c r="S114" s="59" t="str">
        <f t="shared" si="320"/>
        <v>нд</v>
      </c>
      <c r="T114" s="105" t="str">
        <f t="shared" si="305"/>
        <v>нд</v>
      </c>
      <c r="U114" s="59" t="str">
        <f t="shared" si="321"/>
        <v>нд</v>
      </c>
      <c r="V114" s="105" t="str">
        <f t="shared" si="306"/>
        <v>нд</v>
      </c>
      <c r="W114" s="59" t="str">
        <f t="shared" si="322"/>
        <v>нд</v>
      </c>
      <c r="X114" s="105" t="str">
        <f t="shared" si="307"/>
        <v>нд</v>
      </c>
      <c r="Y114" s="59" t="str">
        <f t="shared" si="323"/>
        <v>нд</v>
      </c>
      <c r="Z114" s="105" t="str">
        <f t="shared" si="308"/>
        <v>нд</v>
      </c>
      <c r="AA114" s="59" t="str">
        <f t="shared" si="324"/>
        <v>нд</v>
      </c>
      <c r="AB114" s="105" t="str">
        <f t="shared" si="309"/>
        <v>нд</v>
      </c>
      <c r="AC114" s="25" t="s">
        <v>26</v>
      </c>
    </row>
    <row r="115" spans="1:29" s="61" customFormat="1" ht="31.5" x14ac:dyDescent="0.25">
      <c r="A115" s="23" t="s">
        <v>263</v>
      </c>
      <c r="B115" s="27" t="s">
        <v>458</v>
      </c>
      <c r="C115" s="25" t="s">
        <v>92</v>
      </c>
      <c r="D115" s="65" t="s">
        <v>26</v>
      </c>
      <c r="E115" s="65" t="s">
        <v>26</v>
      </c>
      <c r="F115" s="63" t="s">
        <v>26</v>
      </c>
      <c r="G115" s="63" t="s">
        <v>26</v>
      </c>
      <c r="H115" s="33" t="str">
        <f t="shared" si="303"/>
        <v>нд</v>
      </c>
      <c r="I115" s="65" t="s">
        <v>26</v>
      </c>
      <c r="J115" s="65" t="s">
        <v>26</v>
      </c>
      <c r="K115" s="65" t="s">
        <v>26</v>
      </c>
      <c r="L115" s="65" t="s">
        <v>26</v>
      </c>
      <c r="M115" s="33" t="str">
        <f t="shared" si="304"/>
        <v>нд</v>
      </c>
      <c r="N115" s="65" t="s">
        <v>26</v>
      </c>
      <c r="O115" s="65" t="s">
        <v>26</v>
      </c>
      <c r="P115" s="65" t="s">
        <v>26</v>
      </c>
      <c r="Q115" s="65" t="s">
        <v>26</v>
      </c>
      <c r="R115" s="65" t="str">
        <f t="shared" si="297"/>
        <v>нд</v>
      </c>
      <c r="S115" s="59" t="str">
        <f t="shared" si="320"/>
        <v>нд</v>
      </c>
      <c r="T115" s="105" t="str">
        <f t="shared" si="305"/>
        <v>нд</v>
      </c>
      <c r="U115" s="59" t="str">
        <f t="shared" si="321"/>
        <v>нд</v>
      </c>
      <c r="V115" s="105" t="str">
        <f t="shared" si="306"/>
        <v>нд</v>
      </c>
      <c r="W115" s="59" t="str">
        <f t="shared" si="322"/>
        <v>нд</v>
      </c>
      <c r="X115" s="105" t="str">
        <f t="shared" si="307"/>
        <v>нд</v>
      </c>
      <c r="Y115" s="59" t="str">
        <f t="shared" si="323"/>
        <v>нд</v>
      </c>
      <c r="Z115" s="105" t="str">
        <f t="shared" si="308"/>
        <v>нд</v>
      </c>
      <c r="AA115" s="59" t="str">
        <f t="shared" si="324"/>
        <v>нд</v>
      </c>
      <c r="AB115" s="105" t="str">
        <f t="shared" si="309"/>
        <v>нд</v>
      </c>
      <c r="AC115" s="25" t="s">
        <v>26</v>
      </c>
    </row>
    <row r="116" spans="1:29" s="61" customFormat="1" ht="31.5" x14ac:dyDescent="0.25">
      <c r="A116" s="23" t="s">
        <v>264</v>
      </c>
      <c r="B116" s="27" t="s">
        <v>414</v>
      </c>
      <c r="C116" s="25" t="s">
        <v>93</v>
      </c>
      <c r="D116" s="65" t="s">
        <v>26</v>
      </c>
      <c r="E116" s="65" t="s">
        <v>26</v>
      </c>
      <c r="F116" s="63" t="s">
        <v>26</v>
      </c>
      <c r="G116" s="63" t="s">
        <v>26</v>
      </c>
      <c r="H116" s="33" t="str">
        <f t="shared" si="303"/>
        <v>нд</v>
      </c>
      <c r="I116" s="65" t="s">
        <v>26</v>
      </c>
      <c r="J116" s="65" t="s">
        <v>26</v>
      </c>
      <c r="K116" s="65" t="s">
        <v>26</v>
      </c>
      <c r="L116" s="65" t="s">
        <v>26</v>
      </c>
      <c r="M116" s="33" t="str">
        <f t="shared" si="304"/>
        <v>нд</v>
      </c>
      <c r="N116" s="65" t="s">
        <v>26</v>
      </c>
      <c r="O116" s="65" t="s">
        <v>26</v>
      </c>
      <c r="P116" s="65" t="s">
        <v>26</v>
      </c>
      <c r="Q116" s="65" t="s">
        <v>26</v>
      </c>
      <c r="R116" s="65" t="str">
        <f t="shared" si="297"/>
        <v>нд</v>
      </c>
      <c r="S116" s="59" t="str">
        <f t="shared" si="320"/>
        <v>нд</v>
      </c>
      <c r="T116" s="105" t="str">
        <f t="shared" si="305"/>
        <v>нд</v>
      </c>
      <c r="U116" s="59" t="str">
        <f t="shared" si="321"/>
        <v>нд</v>
      </c>
      <c r="V116" s="105" t="str">
        <f t="shared" si="306"/>
        <v>нд</v>
      </c>
      <c r="W116" s="59" t="str">
        <f t="shared" si="322"/>
        <v>нд</v>
      </c>
      <c r="X116" s="105" t="str">
        <f t="shared" si="307"/>
        <v>нд</v>
      </c>
      <c r="Y116" s="59" t="str">
        <f t="shared" si="323"/>
        <v>нд</v>
      </c>
      <c r="Z116" s="105" t="str">
        <f t="shared" si="308"/>
        <v>нд</v>
      </c>
      <c r="AA116" s="59" t="str">
        <f t="shared" si="324"/>
        <v>нд</v>
      </c>
      <c r="AB116" s="105" t="str">
        <f t="shared" si="309"/>
        <v>нд</v>
      </c>
      <c r="AC116" s="25" t="s">
        <v>26</v>
      </c>
    </row>
    <row r="117" spans="1:29" s="61" customFormat="1" ht="47.25" x14ac:dyDescent="0.25">
      <c r="A117" s="23" t="s">
        <v>265</v>
      </c>
      <c r="B117" s="32" t="s">
        <v>415</v>
      </c>
      <c r="C117" s="25" t="s">
        <v>94</v>
      </c>
      <c r="D117" s="45">
        <v>0.28799999999999998</v>
      </c>
      <c r="E117" s="65">
        <v>0.63800000000000001</v>
      </c>
      <c r="F117" s="63">
        <v>0.28799999999999998</v>
      </c>
      <c r="G117" s="63" t="s">
        <v>26</v>
      </c>
      <c r="H117" s="33" t="str">
        <f t="shared" si="303"/>
        <v>нд</v>
      </c>
      <c r="I117" s="25" t="s">
        <v>26</v>
      </c>
      <c r="J117" s="25" t="s">
        <v>26</v>
      </c>
      <c r="K117" s="25" t="s">
        <v>26</v>
      </c>
      <c r="L117" s="25" t="s">
        <v>26</v>
      </c>
      <c r="M117" s="33" t="str">
        <f t="shared" si="304"/>
        <v>нд</v>
      </c>
      <c r="N117" s="25" t="s">
        <v>26</v>
      </c>
      <c r="O117" s="25" t="s">
        <v>26</v>
      </c>
      <c r="P117" s="25" t="s">
        <v>26</v>
      </c>
      <c r="Q117" s="25" t="s">
        <v>26</v>
      </c>
      <c r="R117" s="65" t="str">
        <f t="shared" si="297"/>
        <v>нд</v>
      </c>
      <c r="S117" s="59" t="str">
        <f t="shared" si="320"/>
        <v>нд</v>
      </c>
      <c r="T117" s="105" t="str">
        <f t="shared" si="305"/>
        <v>нд</v>
      </c>
      <c r="U117" s="59" t="str">
        <f t="shared" si="321"/>
        <v>нд</v>
      </c>
      <c r="V117" s="105" t="str">
        <f t="shared" si="306"/>
        <v>нд</v>
      </c>
      <c r="W117" s="59" t="str">
        <f t="shared" si="322"/>
        <v>нд</v>
      </c>
      <c r="X117" s="105" t="str">
        <f t="shared" si="307"/>
        <v>нд</v>
      </c>
      <c r="Y117" s="59" t="str">
        <f t="shared" si="323"/>
        <v>нд</v>
      </c>
      <c r="Z117" s="105" t="str">
        <f t="shared" si="308"/>
        <v>нд</v>
      </c>
      <c r="AA117" s="59" t="str">
        <f t="shared" si="324"/>
        <v>нд</v>
      </c>
      <c r="AB117" s="105" t="str">
        <f t="shared" si="309"/>
        <v>нд</v>
      </c>
      <c r="AC117" s="25" t="s">
        <v>26</v>
      </c>
    </row>
    <row r="118" spans="1:29" s="61" customFormat="1" ht="47.25" x14ac:dyDescent="0.25">
      <c r="A118" s="23" t="s">
        <v>266</v>
      </c>
      <c r="B118" s="32" t="s">
        <v>416</v>
      </c>
      <c r="C118" s="25" t="s">
        <v>95</v>
      </c>
      <c r="D118" s="45">
        <v>0.32100000000000001</v>
      </c>
      <c r="E118" s="65">
        <v>0.66600000000000004</v>
      </c>
      <c r="F118" s="63">
        <v>0.32100000000000001</v>
      </c>
      <c r="G118" s="63" t="s">
        <v>26</v>
      </c>
      <c r="H118" s="33" t="str">
        <f t="shared" si="303"/>
        <v>нд</v>
      </c>
      <c r="I118" s="25" t="s">
        <v>26</v>
      </c>
      <c r="J118" s="25" t="s">
        <v>26</v>
      </c>
      <c r="K118" s="25" t="s">
        <v>26</v>
      </c>
      <c r="L118" s="25" t="s">
        <v>26</v>
      </c>
      <c r="M118" s="33" t="str">
        <f t="shared" si="304"/>
        <v>нд</v>
      </c>
      <c r="N118" s="25" t="s">
        <v>26</v>
      </c>
      <c r="O118" s="25" t="s">
        <v>26</v>
      </c>
      <c r="P118" s="25" t="s">
        <v>26</v>
      </c>
      <c r="Q118" s="25" t="s">
        <v>26</v>
      </c>
      <c r="R118" s="65" t="str">
        <f t="shared" si="297"/>
        <v>нд</v>
      </c>
      <c r="S118" s="59" t="str">
        <f t="shared" si="320"/>
        <v>нд</v>
      </c>
      <c r="T118" s="105" t="str">
        <f t="shared" si="305"/>
        <v>нд</v>
      </c>
      <c r="U118" s="59" t="str">
        <f t="shared" si="321"/>
        <v>нд</v>
      </c>
      <c r="V118" s="105" t="str">
        <f t="shared" si="306"/>
        <v>нд</v>
      </c>
      <c r="W118" s="59" t="str">
        <f t="shared" si="322"/>
        <v>нд</v>
      </c>
      <c r="X118" s="105" t="str">
        <f t="shared" si="307"/>
        <v>нд</v>
      </c>
      <c r="Y118" s="59" t="str">
        <f t="shared" si="323"/>
        <v>нд</v>
      </c>
      <c r="Z118" s="105" t="str">
        <f t="shared" si="308"/>
        <v>нд</v>
      </c>
      <c r="AA118" s="59" t="str">
        <f t="shared" si="324"/>
        <v>нд</v>
      </c>
      <c r="AB118" s="105" t="str">
        <f t="shared" si="309"/>
        <v>нд</v>
      </c>
      <c r="AC118" s="25" t="s">
        <v>26</v>
      </c>
    </row>
    <row r="119" spans="1:29" s="61" customFormat="1" ht="47.25" x14ac:dyDescent="0.25">
      <c r="A119" s="23" t="s">
        <v>267</v>
      </c>
      <c r="B119" s="32" t="s">
        <v>459</v>
      </c>
      <c r="C119" s="65" t="s">
        <v>96</v>
      </c>
      <c r="D119" s="45">
        <v>0.33400000000000002</v>
      </c>
      <c r="E119" s="86">
        <v>0.72399999999999998</v>
      </c>
      <c r="F119" s="63">
        <v>0.33400000000000002</v>
      </c>
      <c r="G119" s="63" t="s">
        <v>26</v>
      </c>
      <c r="H119" s="33" t="str">
        <f t="shared" si="303"/>
        <v>нд</v>
      </c>
      <c r="I119" s="65" t="s">
        <v>26</v>
      </c>
      <c r="J119" s="65" t="s">
        <v>26</v>
      </c>
      <c r="K119" s="65" t="s">
        <v>26</v>
      </c>
      <c r="L119" s="65" t="s">
        <v>26</v>
      </c>
      <c r="M119" s="33" t="str">
        <f t="shared" si="304"/>
        <v>нд</v>
      </c>
      <c r="N119" s="65" t="s">
        <v>26</v>
      </c>
      <c r="O119" s="65" t="s">
        <v>26</v>
      </c>
      <c r="P119" s="65" t="s">
        <v>26</v>
      </c>
      <c r="Q119" s="65" t="s">
        <v>26</v>
      </c>
      <c r="R119" s="65" t="s">
        <v>26</v>
      </c>
      <c r="S119" s="59" t="str">
        <f t="shared" si="320"/>
        <v>нд</v>
      </c>
      <c r="T119" s="105" t="str">
        <f t="shared" si="305"/>
        <v>нд</v>
      </c>
      <c r="U119" s="59" t="str">
        <f t="shared" si="321"/>
        <v>нд</v>
      </c>
      <c r="V119" s="105" t="str">
        <f t="shared" si="306"/>
        <v>нд</v>
      </c>
      <c r="W119" s="59" t="str">
        <f t="shared" si="322"/>
        <v>нд</v>
      </c>
      <c r="X119" s="105" t="str">
        <f t="shared" si="307"/>
        <v>нд</v>
      </c>
      <c r="Y119" s="59" t="str">
        <f t="shared" si="323"/>
        <v>нд</v>
      </c>
      <c r="Z119" s="105" t="str">
        <f t="shared" si="308"/>
        <v>нд</v>
      </c>
      <c r="AA119" s="59" t="str">
        <f t="shared" si="324"/>
        <v>нд</v>
      </c>
      <c r="AB119" s="105" t="str">
        <f t="shared" si="309"/>
        <v>нд</v>
      </c>
      <c r="AC119" s="65" t="s">
        <v>26</v>
      </c>
    </row>
    <row r="120" spans="1:29" s="61" customFormat="1" ht="47.25" x14ac:dyDescent="0.25">
      <c r="A120" s="23" t="s">
        <v>268</v>
      </c>
      <c r="B120" s="32" t="s">
        <v>460</v>
      </c>
      <c r="C120" s="65" t="s">
        <v>97</v>
      </c>
      <c r="D120" s="45">
        <v>0.33400000000000002</v>
      </c>
      <c r="E120" s="86">
        <v>0.72399999999999998</v>
      </c>
      <c r="F120" s="97">
        <v>0.33400000000000002</v>
      </c>
      <c r="G120" s="63" t="s">
        <v>26</v>
      </c>
      <c r="H120" s="33" t="str">
        <f t="shared" si="303"/>
        <v>нд</v>
      </c>
      <c r="I120" s="65" t="s">
        <v>26</v>
      </c>
      <c r="J120" s="65" t="s">
        <v>26</v>
      </c>
      <c r="K120" s="65" t="s">
        <v>26</v>
      </c>
      <c r="L120" s="65" t="s">
        <v>26</v>
      </c>
      <c r="M120" s="33" t="str">
        <f t="shared" si="304"/>
        <v>нд</v>
      </c>
      <c r="N120" s="65" t="s">
        <v>26</v>
      </c>
      <c r="O120" s="65" t="s">
        <v>26</v>
      </c>
      <c r="P120" s="65" t="s">
        <v>26</v>
      </c>
      <c r="Q120" s="65" t="s">
        <v>26</v>
      </c>
      <c r="R120" s="65" t="s">
        <v>26</v>
      </c>
      <c r="S120" s="59" t="str">
        <f t="shared" si="320"/>
        <v>нд</v>
      </c>
      <c r="T120" s="105" t="str">
        <f t="shared" si="305"/>
        <v>нд</v>
      </c>
      <c r="U120" s="59" t="str">
        <f t="shared" si="321"/>
        <v>нд</v>
      </c>
      <c r="V120" s="105" t="str">
        <f t="shared" si="306"/>
        <v>нд</v>
      </c>
      <c r="W120" s="59" t="str">
        <f t="shared" si="322"/>
        <v>нд</v>
      </c>
      <c r="X120" s="105" t="str">
        <f t="shared" si="307"/>
        <v>нд</v>
      </c>
      <c r="Y120" s="59" t="str">
        <f t="shared" si="323"/>
        <v>нд</v>
      </c>
      <c r="Z120" s="105" t="str">
        <f t="shared" si="308"/>
        <v>нд</v>
      </c>
      <c r="AA120" s="59" t="str">
        <f t="shared" si="324"/>
        <v>нд</v>
      </c>
      <c r="AB120" s="105" t="str">
        <f t="shared" si="309"/>
        <v>нд</v>
      </c>
      <c r="AC120" s="65" t="s">
        <v>26</v>
      </c>
    </row>
    <row r="121" spans="1:29" s="61" customFormat="1" ht="47.25" x14ac:dyDescent="0.25">
      <c r="A121" s="23" t="s">
        <v>269</v>
      </c>
      <c r="B121" s="27" t="s">
        <v>417</v>
      </c>
      <c r="C121" s="25" t="s">
        <v>98</v>
      </c>
      <c r="D121" s="65">
        <v>0.29199999999999998</v>
      </c>
      <c r="E121" s="65">
        <v>0.63800000000000001</v>
      </c>
      <c r="F121" s="63">
        <v>0.29199999999999998</v>
      </c>
      <c r="G121" s="63" t="s">
        <v>26</v>
      </c>
      <c r="H121" s="33" t="str">
        <f t="shared" si="303"/>
        <v>нд</v>
      </c>
      <c r="I121" s="65" t="s">
        <v>26</v>
      </c>
      <c r="J121" s="65" t="s">
        <v>26</v>
      </c>
      <c r="K121" s="65" t="s">
        <v>26</v>
      </c>
      <c r="L121" s="65" t="s">
        <v>26</v>
      </c>
      <c r="M121" s="33" t="str">
        <f t="shared" si="304"/>
        <v>нд</v>
      </c>
      <c r="N121" s="65" t="s">
        <v>26</v>
      </c>
      <c r="O121" s="65" t="s">
        <v>26</v>
      </c>
      <c r="P121" s="65" t="s">
        <v>26</v>
      </c>
      <c r="Q121" s="65" t="s">
        <v>26</v>
      </c>
      <c r="R121" s="65" t="str">
        <f t="shared" si="297"/>
        <v>нд</v>
      </c>
      <c r="S121" s="59" t="str">
        <f t="shared" si="320"/>
        <v>нд</v>
      </c>
      <c r="T121" s="105" t="str">
        <f t="shared" si="305"/>
        <v>нд</v>
      </c>
      <c r="U121" s="59" t="str">
        <f t="shared" si="321"/>
        <v>нд</v>
      </c>
      <c r="V121" s="105" t="str">
        <f t="shared" si="306"/>
        <v>нд</v>
      </c>
      <c r="W121" s="59" t="str">
        <f t="shared" si="322"/>
        <v>нд</v>
      </c>
      <c r="X121" s="105" t="str">
        <f t="shared" si="307"/>
        <v>нд</v>
      </c>
      <c r="Y121" s="59" t="str">
        <f t="shared" si="323"/>
        <v>нд</v>
      </c>
      <c r="Z121" s="105" t="str">
        <f t="shared" si="308"/>
        <v>нд</v>
      </c>
      <c r="AA121" s="59" t="str">
        <f t="shared" si="324"/>
        <v>нд</v>
      </c>
      <c r="AB121" s="105" t="str">
        <f t="shared" si="309"/>
        <v>нд</v>
      </c>
      <c r="AC121" s="25" t="s">
        <v>26</v>
      </c>
    </row>
    <row r="122" spans="1:29" s="61" customFormat="1" ht="47.25" x14ac:dyDescent="0.25">
      <c r="A122" s="23" t="s">
        <v>270</v>
      </c>
      <c r="B122" s="27" t="s">
        <v>418</v>
      </c>
      <c r="C122" s="25" t="s">
        <v>99</v>
      </c>
      <c r="D122" s="65">
        <v>0.60799999999999998</v>
      </c>
      <c r="E122" s="65">
        <v>1.262</v>
      </c>
      <c r="F122" s="63">
        <v>0.60799999999999998</v>
      </c>
      <c r="G122" s="63" t="s">
        <v>26</v>
      </c>
      <c r="H122" s="33" t="str">
        <f t="shared" si="303"/>
        <v>нд</v>
      </c>
      <c r="I122" s="65" t="s">
        <v>26</v>
      </c>
      <c r="J122" s="65" t="s">
        <v>26</v>
      </c>
      <c r="K122" s="65" t="s">
        <v>26</v>
      </c>
      <c r="L122" s="65" t="s">
        <v>26</v>
      </c>
      <c r="M122" s="33" t="str">
        <f t="shared" si="304"/>
        <v>нд</v>
      </c>
      <c r="N122" s="65" t="s">
        <v>26</v>
      </c>
      <c r="O122" s="65" t="s">
        <v>26</v>
      </c>
      <c r="P122" s="65" t="s">
        <v>26</v>
      </c>
      <c r="Q122" s="65" t="s">
        <v>26</v>
      </c>
      <c r="R122" s="65" t="str">
        <f t="shared" si="297"/>
        <v>нд</v>
      </c>
      <c r="S122" s="59" t="str">
        <f t="shared" si="320"/>
        <v>нд</v>
      </c>
      <c r="T122" s="105" t="str">
        <f t="shared" si="305"/>
        <v>нд</v>
      </c>
      <c r="U122" s="59" t="str">
        <f t="shared" si="321"/>
        <v>нд</v>
      </c>
      <c r="V122" s="105" t="str">
        <f t="shared" si="306"/>
        <v>нд</v>
      </c>
      <c r="W122" s="59" t="str">
        <f t="shared" si="322"/>
        <v>нд</v>
      </c>
      <c r="X122" s="105" t="str">
        <f t="shared" si="307"/>
        <v>нд</v>
      </c>
      <c r="Y122" s="59" t="str">
        <f t="shared" si="323"/>
        <v>нд</v>
      </c>
      <c r="Z122" s="105" t="str">
        <f t="shared" si="308"/>
        <v>нд</v>
      </c>
      <c r="AA122" s="59" t="str">
        <f t="shared" si="324"/>
        <v>нд</v>
      </c>
      <c r="AB122" s="105" t="str">
        <f t="shared" si="309"/>
        <v>нд</v>
      </c>
      <c r="AC122" s="25" t="s">
        <v>26</v>
      </c>
    </row>
    <row r="123" spans="1:29" s="61" customFormat="1" ht="47.25" x14ac:dyDescent="0.25">
      <c r="A123" s="23" t="s">
        <v>271</v>
      </c>
      <c r="B123" s="27" t="s">
        <v>419</v>
      </c>
      <c r="C123" s="25" t="s">
        <v>100</v>
      </c>
      <c r="D123" s="65" t="s">
        <v>26</v>
      </c>
      <c r="E123" s="65" t="s">
        <v>26</v>
      </c>
      <c r="F123" s="63" t="s">
        <v>26</v>
      </c>
      <c r="G123" s="63" t="s">
        <v>26</v>
      </c>
      <c r="H123" s="33" t="str">
        <f t="shared" si="303"/>
        <v>нд</v>
      </c>
      <c r="I123" s="65" t="s">
        <v>26</v>
      </c>
      <c r="J123" s="65" t="s">
        <v>26</v>
      </c>
      <c r="K123" s="65" t="s">
        <v>26</v>
      </c>
      <c r="L123" s="65" t="s">
        <v>26</v>
      </c>
      <c r="M123" s="33" t="str">
        <f t="shared" si="304"/>
        <v>нд</v>
      </c>
      <c r="N123" s="65" t="s">
        <v>26</v>
      </c>
      <c r="O123" s="65" t="s">
        <v>26</v>
      </c>
      <c r="P123" s="65" t="s">
        <v>26</v>
      </c>
      <c r="Q123" s="65" t="s">
        <v>26</v>
      </c>
      <c r="R123" s="65" t="str">
        <f t="shared" si="297"/>
        <v>нд</v>
      </c>
      <c r="S123" s="59" t="str">
        <f t="shared" si="320"/>
        <v>нд</v>
      </c>
      <c r="T123" s="105" t="str">
        <f t="shared" si="305"/>
        <v>нд</v>
      </c>
      <c r="U123" s="59" t="str">
        <f t="shared" si="321"/>
        <v>нд</v>
      </c>
      <c r="V123" s="105" t="str">
        <f t="shared" si="306"/>
        <v>нд</v>
      </c>
      <c r="W123" s="59" t="str">
        <f t="shared" si="322"/>
        <v>нд</v>
      </c>
      <c r="X123" s="105" t="str">
        <f t="shared" si="307"/>
        <v>нд</v>
      </c>
      <c r="Y123" s="59" t="str">
        <f t="shared" si="323"/>
        <v>нд</v>
      </c>
      <c r="Z123" s="105" t="str">
        <f t="shared" si="308"/>
        <v>нд</v>
      </c>
      <c r="AA123" s="59" t="str">
        <f t="shared" si="324"/>
        <v>нд</v>
      </c>
      <c r="AB123" s="105" t="str">
        <f t="shared" si="309"/>
        <v>нд</v>
      </c>
      <c r="AC123" s="25" t="s">
        <v>26</v>
      </c>
    </row>
    <row r="124" spans="1:29" s="61" customFormat="1" ht="47.25" x14ac:dyDescent="0.25">
      <c r="A124" s="23" t="s">
        <v>272</v>
      </c>
      <c r="B124" s="27" t="s">
        <v>420</v>
      </c>
      <c r="C124" s="25" t="s">
        <v>273</v>
      </c>
      <c r="D124" s="65">
        <v>0.29899999999999999</v>
      </c>
      <c r="E124" s="65">
        <v>0.63800000000000001</v>
      </c>
      <c r="F124" s="63">
        <v>0.29899999999999999</v>
      </c>
      <c r="G124" s="63" t="s">
        <v>26</v>
      </c>
      <c r="H124" s="33" t="str">
        <f>IF(NOT(SUM(I124,J124,K124,L124)=0),SUM(I124,J124,K124,L124),"нд")</f>
        <v>нд</v>
      </c>
      <c r="I124" s="65" t="s">
        <v>26</v>
      </c>
      <c r="J124" s="65" t="s">
        <v>26</v>
      </c>
      <c r="K124" s="65" t="s">
        <v>26</v>
      </c>
      <c r="L124" s="65" t="s">
        <v>26</v>
      </c>
      <c r="M124" s="33" t="str">
        <f>IF(NOT(SUM(N124,O124,P124,Q124)=0),SUM(N124,O124,P124,Q124),"нд")</f>
        <v>нд</v>
      </c>
      <c r="N124" s="65" t="s">
        <v>26</v>
      </c>
      <c r="O124" s="65" t="s">
        <v>26</v>
      </c>
      <c r="P124" s="65" t="s">
        <v>26</v>
      </c>
      <c r="Q124" s="65" t="s">
        <v>26</v>
      </c>
      <c r="R124" s="65" t="str">
        <f t="shared" si="297"/>
        <v>нд</v>
      </c>
      <c r="S124" s="59" t="str">
        <f t="shared" si="320"/>
        <v>нд</v>
      </c>
      <c r="T124" s="105" t="str">
        <f t="shared" si="305"/>
        <v>нд</v>
      </c>
      <c r="U124" s="59" t="str">
        <f t="shared" si="321"/>
        <v>нд</v>
      </c>
      <c r="V124" s="105" t="str">
        <f t="shared" si="306"/>
        <v>нд</v>
      </c>
      <c r="W124" s="59" t="str">
        <f t="shared" si="322"/>
        <v>нд</v>
      </c>
      <c r="X124" s="105" t="str">
        <f t="shared" si="307"/>
        <v>нд</v>
      </c>
      <c r="Y124" s="59" t="str">
        <f t="shared" si="323"/>
        <v>нд</v>
      </c>
      <c r="Z124" s="105" t="str">
        <f t="shared" si="308"/>
        <v>нд</v>
      </c>
      <c r="AA124" s="59" t="str">
        <f t="shared" si="324"/>
        <v>нд</v>
      </c>
      <c r="AB124" s="105" t="str">
        <f t="shared" si="309"/>
        <v>нд</v>
      </c>
      <c r="AC124" s="25" t="s">
        <v>26</v>
      </c>
    </row>
    <row r="125" spans="1:29" s="61" customFormat="1" ht="47.25" x14ac:dyDescent="0.25">
      <c r="A125" s="23" t="s">
        <v>274</v>
      </c>
      <c r="B125" s="62" t="s">
        <v>421</v>
      </c>
      <c r="C125" s="25" t="s">
        <v>275</v>
      </c>
      <c r="D125" s="65">
        <v>0.29699999999999999</v>
      </c>
      <c r="E125" s="65">
        <v>0.63800000000000001</v>
      </c>
      <c r="F125" s="63">
        <v>0.29699999999999999</v>
      </c>
      <c r="G125" s="63" t="s">
        <v>26</v>
      </c>
      <c r="H125" s="33" t="str">
        <f>IF(NOT(SUM(I125,J125,K125,L125)=0),SUM(I125,J125,K125,L125),"нд")</f>
        <v>нд</v>
      </c>
      <c r="I125" s="65" t="s">
        <v>26</v>
      </c>
      <c r="J125" s="65" t="s">
        <v>26</v>
      </c>
      <c r="K125" s="65" t="s">
        <v>26</v>
      </c>
      <c r="L125" s="65" t="s">
        <v>26</v>
      </c>
      <c r="M125" s="33" t="str">
        <f>IF(NOT(SUM(N125,O125,P125,Q125)=0),SUM(N125,O125,P125,Q125),"нд")</f>
        <v>нд</v>
      </c>
      <c r="N125" s="65" t="s">
        <v>26</v>
      </c>
      <c r="O125" s="65" t="s">
        <v>26</v>
      </c>
      <c r="P125" s="65" t="s">
        <v>26</v>
      </c>
      <c r="Q125" s="65" t="s">
        <v>26</v>
      </c>
      <c r="R125" s="65" t="str">
        <f t="shared" si="297"/>
        <v>нд</v>
      </c>
      <c r="S125" s="59" t="str">
        <f t="shared" si="320"/>
        <v>нд</v>
      </c>
      <c r="T125" s="105" t="str">
        <f t="shared" si="305"/>
        <v>нд</v>
      </c>
      <c r="U125" s="59" t="str">
        <f t="shared" si="321"/>
        <v>нд</v>
      </c>
      <c r="V125" s="105" t="str">
        <f t="shared" si="306"/>
        <v>нд</v>
      </c>
      <c r="W125" s="59" t="str">
        <f t="shared" si="322"/>
        <v>нд</v>
      </c>
      <c r="X125" s="105" t="str">
        <f t="shared" si="307"/>
        <v>нд</v>
      </c>
      <c r="Y125" s="59" t="str">
        <f t="shared" si="323"/>
        <v>нд</v>
      </c>
      <c r="Z125" s="105" t="str">
        <f t="shared" si="308"/>
        <v>нд</v>
      </c>
      <c r="AA125" s="59" t="str">
        <f t="shared" si="324"/>
        <v>нд</v>
      </c>
      <c r="AB125" s="105" t="str">
        <f t="shared" si="309"/>
        <v>нд</v>
      </c>
      <c r="AC125" s="25" t="s">
        <v>26</v>
      </c>
    </row>
    <row r="126" spans="1:29" s="61" customFormat="1" ht="47.25" x14ac:dyDescent="0.25">
      <c r="A126" s="23" t="s">
        <v>276</v>
      </c>
      <c r="B126" s="32" t="s">
        <v>422</v>
      </c>
      <c r="C126" s="25" t="s">
        <v>277</v>
      </c>
      <c r="D126" s="65">
        <v>0.32</v>
      </c>
      <c r="E126" s="65">
        <v>0.66600000000000004</v>
      </c>
      <c r="F126" s="63">
        <v>0.32</v>
      </c>
      <c r="G126" s="63" t="s">
        <v>26</v>
      </c>
      <c r="H126" s="33" t="str">
        <f>IF(NOT(SUM(I126,J126,K126,L126)=0),SUM(I126,J126,K126,L126),"нд")</f>
        <v>нд</v>
      </c>
      <c r="I126" s="65" t="s">
        <v>26</v>
      </c>
      <c r="J126" s="65" t="s">
        <v>26</v>
      </c>
      <c r="K126" s="65" t="s">
        <v>26</v>
      </c>
      <c r="L126" s="65" t="s">
        <v>26</v>
      </c>
      <c r="M126" s="33" t="str">
        <f>IF(NOT(SUM(N126,O126,P126,Q126)=0),SUM(N126,O126,P126,Q126),"нд")</f>
        <v>нд</v>
      </c>
      <c r="N126" s="65" t="s">
        <v>26</v>
      </c>
      <c r="O126" s="65" t="s">
        <v>26</v>
      </c>
      <c r="P126" s="65" t="s">
        <v>26</v>
      </c>
      <c r="Q126" s="65" t="s">
        <v>26</v>
      </c>
      <c r="R126" s="65" t="str">
        <f t="shared" si="297"/>
        <v>нд</v>
      </c>
      <c r="S126" s="59" t="str">
        <f t="shared" si="320"/>
        <v>нд</v>
      </c>
      <c r="T126" s="105" t="str">
        <f t="shared" si="305"/>
        <v>нд</v>
      </c>
      <c r="U126" s="59" t="str">
        <f t="shared" si="321"/>
        <v>нд</v>
      </c>
      <c r="V126" s="105" t="str">
        <f t="shared" si="306"/>
        <v>нд</v>
      </c>
      <c r="W126" s="59" t="str">
        <f t="shared" si="322"/>
        <v>нд</v>
      </c>
      <c r="X126" s="105" t="str">
        <f t="shared" si="307"/>
        <v>нд</v>
      </c>
      <c r="Y126" s="59" t="str">
        <f t="shared" si="323"/>
        <v>нд</v>
      </c>
      <c r="Z126" s="105" t="str">
        <f t="shared" si="308"/>
        <v>нд</v>
      </c>
      <c r="AA126" s="59" t="str">
        <f t="shared" si="324"/>
        <v>нд</v>
      </c>
      <c r="AB126" s="105" t="str">
        <f t="shared" si="309"/>
        <v>нд</v>
      </c>
      <c r="AC126" s="25" t="s">
        <v>26</v>
      </c>
    </row>
    <row r="127" spans="1:29" s="61" customFormat="1" ht="31.5" x14ac:dyDescent="0.25">
      <c r="A127" s="23" t="s">
        <v>278</v>
      </c>
      <c r="B127" s="27" t="s">
        <v>423</v>
      </c>
      <c r="C127" s="25" t="s">
        <v>279</v>
      </c>
      <c r="D127" s="65">
        <v>0.29699999999999999</v>
      </c>
      <c r="E127" s="65">
        <v>0.63800000000000001</v>
      </c>
      <c r="F127" s="63">
        <v>0.29699999999999999</v>
      </c>
      <c r="G127" s="63" t="s">
        <v>26</v>
      </c>
      <c r="H127" s="33" t="str">
        <f>IF(NOT(SUM(I127,J127,K127,L127)=0),SUM(I127,J127,K127,L127),"нд")</f>
        <v>нд</v>
      </c>
      <c r="I127" s="65" t="s">
        <v>26</v>
      </c>
      <c r="J127" s="65" t="s">
        <v>26</v>
      </c>
      <c r="K127" s="65" t="s">
        <v>26</v>
      </c>
      <c r="L127" s="65" t="s">
        <v>26</v>
      </c>
      <c r="M127" s="33" t="str">
        <f>IF(NOT(SUM(N127,O127,P127,Q127)=0),SUM(N127,O127,P127,Q127),"нд")</f>
        <v>нд</v>
      </c>
      <c r="N127" s="65" t="s">
        <v>26</v>
      </c>
      <c r="O127" s="65" t="s">
        <v>26</v>
      </c>
      <c r="P127" s="65" t="s">
        <v>26</v>
      </c>
      <c r="Q127" s="65" t="s">
        <v>26</v>
      </c>
      <c r="R127" s="65" t="str">
        <f t="shared" si="297"/>
        <v>нд</v>
      </c>
      <c r="S127" s="59" t="str">
        <f t="shared" si="320"/>
        <v>нд</v>
      </c>
      <c r="T127" s="105" t="str">
        <f t="shared" si="305"/>
        <v>нд</v>
      </c>
      <c r="U127" s="59" t="str">
        <f t="shared" si="321"/>
        <v>нд</v>
      </c>
      <c r="V127" s="105" t="str">
        <f t="shared" si="306"/>
        <v>нд</v>
      </c>
      <c r="W127" s="59" t="str">
        <f t="shared" si="322"/>
        <v>нд</v>
      </c>
      <c r="X127" s="105" t="str">
        <f t="shared" si="307"/>
        <v>нд</v>
      </c>
      <c r="Y127" s="59" t="str">
        <f t="shared" si="323"/>
        <v>нд</v>
      </c>
      <c r="Z127" s="105" t="str">
        <f t="shared" si="308"/>
        <v>нд</v>
      </c>
      <c r="AA127" s="59" t="str">
        <f t="shared" si="324"/>
        <v>нд</v>
      </c>
      <c r="AB127" s="105" t="str">
        <f t="shared" si="309"/>
        <v>нд</v>
      </c>
      <c r="AC127" s="25" t="s">
        <v>26</v>
      </c>
    </row>
    <row r="128" spans="1:29" s="61" customFormat="1" ht="47.25" x14ac:dyDescent="0.25">
      <c r="A128" s="23" t="s">
        <v>424</v>
      </c>
      <c r="B128" s="27" t="s">
        <v>425</v>
      </c>
      <c r="C128" s="25" t="s">
        <v>426</v>
      </c>
      <c r="D128" s="65">
        <v>2.1150000000000002</v>
      </c>
      <c r="E128" s="86">
        <v>8.7210000000000001</v>
      </c>
      <c r="F128" s="127">
        <v>2.1150000000000002</v>
      </c>
      <c r="G128" s="63" t="s">
        <v>26</v>
      </c>
      <c r="H128" s="33" t="str">
        <f>IF(NOT(SUM(I128,J128,K128,L128)=0),SUM(I128,J128,K128,L128),"нд")</f>
        <v>нд</v>
      </c>
      <c r="I128" s="65" t="s">
        <v>26</v>
      </c>
      <c r="J128" s="65" t="s">
        <v>26</v>
      </c>
      <c r="K128" s="65" t="s">
        <v>26</v>
      </c>
      <c r="L128" s="65" t="s">
        <v>26</v>
      </c>
      <c r="M128" s="33" t="str">
        <f>IF(NOT(SUM(N128,O128,P128,Q128)=0),SUM(N128,O128,P128,Q128),"нд")</f>
        <v>нд</v>
      </c>
      <c r="N128" s="65" t="s">
        <v>26</v>
      </c>
      <c r="O128" s="65" t="s">
        <v>26</v>
      </c>
      <c r="P128" s="65" t="s">
        <v>26</v>
      </c>
      <c r="Q128" s="65" t="s">
        <v>26</v>
      </c>
      <c r="R128" s="65" t="s">
        <v>26</v>
      </c>
      <c r="S128" s="59" t="str">
        <f t="shared" si="320"/>
        <v>нд</v>
      </c>
      <c r="T128" s="105" t="str">
        <f t="shared" si="305"/>
        <v>нд</v>
      </c>
      <c r="U128" s="59" t="str">
        <f t="shared" si="321"/>
        <v>нд</v>
      </c>
      <c r="V128" s="105" t="str">
        <f t="shared" si="306"/>
        <v>нд</v>
      </c>
      <c r="W128" s="59" t="str">
        <f t="shared" si="322"/>
        <v>нд</v>
      </c>
      <c r="X128" s="105" t="str">
        <f t="shared" si="307"/>
        <v>нд</v>
      </c>
      <c r="Y128" s="59" t="str">
        <f t="shared" si="323"/>
        <v>нд</v>
      </c>
      <c r="Z128" s="105" t="str">
        <f t="shared" si="308"/>
        <v>нд</v>
      </c>
      <c r="AA128" s="59" t="str">
        <f t="shared" si="324"/>
        <v>нд</v>
      </c>
      <c r="AB128" s="105" t="str">
        <f t="shared" si="309"/>
        <v>нд</v>
      </c>
      <c r="AC128" s="25" t="s">
        <v>26</v>
      </c>
    </row>
    <row r="129" spans="1:29" s="61" customFormat="1" ht="47.25" x14ac:dyDescent="0.25">
      <c r="A129" s="38" t="s">
        <v>280</v>
      </c>
      <c r="B129" s="39" t="s">
        <v>281</v>
      </c>
      <c r="C129" s="40" t="s">
        <v>25</v>
      </c>
      <c r="D129" s="53">
        <f t="shared" ref="D129:E129" si="325">IF(NOT(SUM(D130,D150)=0),SUM(D130,D150),"нд")</f>
        <v>36.015999999999998</v>
      </c>
      <c r="E129" s="53">
        <f t="shared" si="325"/>
        <v>58.474999999999994</v>
      </c>
      <c r="F129" s="53">
        <f t="shared" ref="F129:R129" si="326">IF(NOT(SUM(F130,F150)=0),SUM(F130,F150),"нд")</f>
        <v>31.079000000000001</v>
      </c>
      <c r="G129" s="53">
        <f t="shared" si="326"/>
        <v>4.9370000000000003</v>
      </c>
      <c r="H129" s="53">
        <f t="shared" si="326"/>
        <v>4.9370000000000003</v>
      </c>
      <c r="I129" s="53" t="str">
        <f t="shared" si="326"/>
        <v>нд</v>
      </c>
      <c r="J129" s="53" t="str">
        <f t="shared" si="326"/>
        <v>нд</v>
      </c>
      <c r="K129" s="53">
        <f t="shared" si="326"/>
        <v>4.9370000000000003</v>
      </c>
      <c r="L129" s="53" t="str">
        <f t="shared" si="326"/>
        <v>нд</v>
      </c>
      <c r="M129" s="53">
        <f t="shared" si="326"/>
        <v>4.97</v>
      </c>
      <c r="N129" s="53" t="str">
        <f t="shared" si="326"/>
        <v>нд</v>
      </c>
      <c r="O129" s="53" t="str">
        <f t="shared" si="326"/>
        <v>нд</v>
      </c>
      <c r="P129" s="53">
        <f t="shared" si="326"/>
        <v>4.97</v>
      </c>
      <c r="Q129" s="53" t="str">
        <f t="shared" si="326"/>
        <v>нд</v>
      </c>
      <c r="R129" s="53" t="str">
        <f t="shared" si="326"/>
        <v>нд</v>
      </c>
      <c r="S129" s="53">
        <f>IF(NOT(SUM(S130,S150)=0),SUM(S130,S150),"нд")</f>
        <v>3.2999999999999474E-2</v>
      </c>
      <c r="T129" s="115">
        <f t="shared" si="305"/>
        <v>0.67</v>
      </c>
      <c r="U129" s="53" t="str">
        <f>IF(NOT(SUM(U130,U150)=0),SUM(U130,U150),"нд")</f>
        <v>нд</v>
      </c>
      <c r="V129" s="115" t="str">
        <f t="shared" si="306"/>
        <v>нд</v>
      </c>
      <c r="W129" s="53" t="str">
        <f>IF(NOT(SUM(W130,W150)=0),SUM(W130,W150),"нд")</f>
        <v>нд</v>
      </c>
      <c r="X129" s="115" t="str">
        <f t="shared" si="307"/>
        <v>нд</v>
      </c>
      <c r="Y129" s="53">
        <f>IF(NOT(SUM(Y130,Y150)=0),SUM(Y130,Y150),"нд")</f>
        <v>3.2999999999999474E-2</v>
      </c>
      <c r="Z129" s="115">
        <f t="shared" si="308"/>
        <v>0.67</v>
      </c>
      <c r="AA129" s="53" t="str">
        <f>IF(NOT(SUM(AA130,AA150)=0),SUM(AA130,AA150),"нд")</f>
        <v>нд</v>
      </c>
      <c r="AB129" s="115" t="str">
        <f t="shared" si="309"/>
        <v>нд</v>
      </c>
      <c r="AC129" s="40" t="s">
        <v>384</v>
      </c>
    </row>
    <row r="130" spans="1:29" s="61" customFormat="1" ht="31.5" x14ac:dyDescent="0.25">
      <c r="A130" s="41" t="s">
        <v>282</v>
      </c>
      <c r="B130" s="42" t="s">
        <v>283</v>
      </c>
      <c r="C130" s="43" t="s">
        <v>25</v>
      </c>
      <c r="D130" s="54">
        <f t="shared" ref="D130" si="327">IF(NOT(SUM(D131)=0),SUM(D131),"нд")</f>
        <v>36.015999999999998</v>
      </c>
      <c r="E130" s="54">
        <f t="shared" ref="E130" si="328">IF(NOT(SUM(E131)=0),SUM(E131),"нд")</f>
        <v>58.474999999999994</v>
      </c>
      <c r="F130" s="54">
        <f t="shared" ref="F130:G130" si="329">IF(NOT(SUM(F131)=0),SUM(F131),"нд")</f>
        <v>31.079000000000001</v>
      </c>
      <c r="G130" s="54">
        <f t="shared" si="329"/>
        <v>4.9370000000000003</v>
      </c>
      <c r="H130" s="54">
        <f t="shared" ref="H130:Q130" si="330">IF(NOT(SUM(H131)=0),SUM(H131),"нд")</f>
        <v>4.9370000000000003</v>
      </c>
      <c r="I130" s="54" t="str">
        <f t="shared" si="330"/>
        <v>нд</v>
      </c>
      <c r="J130" s="54" t="str">
        <f t="shared" si="330"/>
        <v>нд</v>
      </c>
      <c r="K130" s="54">
        <f t="shared" si="330"/>
        <v>4.9370000000000003</v>
      </c>
      <c r="L130" s="54" t="str">
        <f t="shared" si="330"/>
        <v>нд</v>
      </c>
      <c r="M130" s="54">
        <f t="shared" si="330"/>
        <v>4.97</v>
      </c>
      <c r="N130" s="54" t="str">
        <f t="shared" si="330"/>
        <v>нд</v>
      </c>
      <c r="O130" s="54" t="str">
        <f t="shared" si="330"/>
        <v>нд</v>
      </c>
      <c r="P130" s="54">
        <f t="shared" si="330"/>
        <v>4.97</v>
      </c>
      <c r="Q130" s="54" t="str">
        <f t="shared" si="330"/>
        <v>нд</v>
      </c>
      <c r="R130" s="43" t="str">
        <f t="shared" ref="R130" si="331">IF(NOT(SUM(R131)=0),SUM(R131),"нд")</f>
        <v>нд</v>
      </c>
      <c r="S130" s="43">
        <f t="shared" ref="S130" si="332">IF(NOT(SUM(S131)=0),SUM(S131),"нд")</f>
        <v>3.2999999999999474E-2</v>
      </c>
      <c r="T130" s="116">
        <f t="shared" si="305"/>
        <v>0.67</v>
      </c>
      <c r="U130" s="54" t="str">
        <f t="shared" ref="U130" si="333">IF(NOT(SUM(U131)=0),SUM(U131),"нд")</f>
        <v>нд</v>
      </c>
      <c r="V130" s="116" t="str">
        <f t="shared" si="306"/>
        <v>нд</v>
      </c>
      <c r="W130" s="54" t="str">
        <f t="shared" ref="W130" si="334">IF(NOT(SUM(W131)=0),SUM(W131),"нд")</f>
        <v>нд</v>
      </c>
      <c r="X130" s="116" t="str">
        <f t="shared" si="307"/>
        <v>нд</v>
      </c>
      <c r="Y130" s="54">
        <f t="shared" ref="Y130" si="335">IF(NOT(SUM(Y131)=0),SUM(Y131),"нд")</f>
        <v>3.2999999999999474E-2</v>
      </c>
      <c r="Z130" s="116">
        <f t="shared" si="308"/>
        <v>0.67</v>
      </c>
      <c r="AA130" s="54" t="str">
        <f t="shared" ref="AA130" si="336">IF(NOT(SUM(AA131)=0),SUM(AA131),"нд")</f>
        <v>нд</v>
      </c>
      <c r="AB130" s="116" t="str">
        <f t="shared" si="309"/>
        <v>нд</v>
      </c>
      <c r="AC130" s="43" t="s">
        <v>384</v>
      </c>
    </row>
    <row r="131" spans="1:29" s="61" customFormat="1" x14ac:dyDescent="0.25">
      <c r="A131" s="20" t="s">
        <v>284</v>
      </c>
      <c r="B131" s="21" t="s">
        <v>31</v>
      </c>
      <c r="C131" s="22" t="s">
        <v>25</v>
      </c>
      <c r="D131" s="14">
        <f t="shared" ref="D131" si="337">IF(NOT(SUM(D132:D149)=0),SUM(D132:D149),"нд")</f>
        <v>36.015999999999998</v>
      </c>
      <c r="E131" s="14">
        <f t="shared" ref="E131" si="338">IF(NOT(SUM(E132:E149)=0),SUM(E132:E149),"нд")</f>
        <v>58.474999999999994</v>
      </c>
      <c r="F131" s="14">
        <f t="shared" ref="F131:G131" si="339">IF(NOT(SUM(F132:F149)=0),SUM(F132:F149),"нд")</f>
        <v>31.079000000000001</v>
      </c>
      <c r="G131" s="14">
        <f t="shared" si="339"/>
        <v>4.9370000000000003</v>
      </c>
      <c r="H131" s="14">
        <f t="shared" ref="H131:Q131" si="340">IF(NOT(SUM(H132:H149)=0),SUM(H132:H149),"нд")</f>
        <v>4.9370000000000003</v>
      </c>
      <c r="I131" s="14" t="str">
        <f t="shared" si="340"/>
        <v>нд</v>
      </c>
      <c r="J131" s="14" t="str">
        <f t="shared" si="340"/>
        <v>нд</v>
      </c>
      <c r="K131" s="14">
        <f t="shared" ref="K131" si="341">IF(NOT(SUM(K132:K149)=0),SUM(K132:K149),"нд")</f>
        <v>4.9370000000000003</v>
      </c>
      <c r="L131" s="14" t="str">
        <f t="shared" si="340"/>
        <v>нд</v>
      </c>
      <c r="M131" s="14">
        <f t="shared" si="340"/>
        <v>4.97</v>
      </c>
      <c r="N131" s="14" t="str">
        <f t="shared" si="340"/>
        <v>нд</v>
      </c>
      <c r="O131" s="14" t="str">
        <f t="shared" si="340"/>
        <v>нд</v>
      </c>
      <c r="P131" s="14">
        <f t="shared" ref="P131" si="342">IF(NOT(SUM(P132:P149)=0),SUM(P132:P149),"нд")</f>
        <v>4.97</v>
      </c>
      <c r="Q131" s="14" t="str">
        <f t="shared" si="340"/>
        <v>нд</v>
      </c>
      <c r="R131" s="15" t="str">
        <f t="shared" ref="R131:S131" si="343">IF(NOT(SUM(R132:R149)=0),SUM(R132:R149),"нд")</f>
        <v>нд</v>
      </c>
      <c r="S131" s="15">
        <f t="shared" si="343"/>
        <v>3.2999999999999474E-2</v>
      </c>
      <c r="T131" s="107">
        <f t="shared" si="305"/>
        <v>0.67</v>
      </c>
      <c r="U131" s="15" t="str">
        <f t="shared" ref="U131" si="344">IF(NOT(SUM(U132:U149)=0),SUM(U132:U149),"нд")</f>
        <v>нд</v>
      </c>
      <c r="V131" s="107" t="str">
        <f t="shared" si="306"/>
        <v>нд</v>
      </c>
      <c r="W131" s="15" t="str">
        <f t="shared" ref="W131" si="345">IF(NOT(SUM(W132:W149)=0),SUM(W132:W149),"нд")</f>
        <v>нд</v>
      </c>
      <c r="X131" s="107" t="str">
        <f t="shared" si="307"/>
        <v>нд</v>
      </c>
      <c r="Y131" s="15">
        <f t="shared" ref="Y131" si="346">IF(NOT(SUM(Y132:Y149)=0),SUM(Y132:Y149),"нд")</f>
        <v>3.2999999999999474E-2</v>
      </c>
      <c r="Z131" s="107">
        <f t="shared" si="308"/>
        <v>0.67</v>
      </c>
      <c r="AA131" s="15" t="str">
        <f t="shared" ref="AA131" si="347">IF(NOT(SUM(AA132:AA149)=0),SUM(AA132:AA149),"нд")</f>
        <v>нд</v>
      </c>
      <c r="AB131" s="107" t="str">
        <f t="shared" si="309"/>
        <v>нд</v>
      </c>
      <c r="AC131" s="22" t="s">
        <v>384</v>
      </c>
    </row>
    <row r="132" spans="1:29" s="61" customFormat="1" ht="31.5" x14ac:dyDescent="0.25">
      <c r="A132" s="23" t="s">
        <v>285</v>
      </c>
      <c r="B132" s="24" t="s">
        <v>32</v>
      </c>
      <c r="C132" s="25" t="s">
        <v>33</v>
      </c>
      <c r="D132" s="65" t="s">
        <v>26</v>
      </c>
      <c r="E132" s="65" t="s">
        <v>26</v>
      </c>
      <c r="F132" s="65" t="s">
        <v>26</v>
      </c>
      <c r="G132" s="65" t="s">
        <v>26</v>
      </c>
      <c r="H132" s="33" t="str">
        <f>IF(NOT(SUM(I132,J132,K132,L132)=0),SUM(I132,J132,K132,L132),"нд")</f>
        <v>нд</v>
      </c>
      <c r="I132" s="65" t="s">
        <v>26</v>
      </c>
      <c r="J132" s="65" t="s">
        <v>26</v>
      </c>
      <c r="K132" s="65" t="s">
        <v>26</v>
      </c>
      <c r="L132" s="65" t="s">
        <v>26</v>
      </c>
      <c r="M132" s="33" t="str">
        <f>IF(NOT(SUM(N132,O132,P132,Q132)=0),SUM(N132,O132,P132,Q132),"нд")</f>
        <v>нд</v>
      </c>
      <c r="N132" s="65" t="s">
        <v>26</v>
      </c>
      <c r="O132" s="65" t="s">
        <v>26</v>
      </c>
      <c r="P132" s="65" t="s">
        <v>26</v>
      </c>
      <c r="Q132" s="65" t="s">
        <v>26</v>
      </c>
      <c r="R132" s="65" t="str">
        <f t="shared" ref="R132:R151" si="348">IF(NOT(OR(G132="нд",I132="нд")),G132-I132,G132)</f>
        <v>нд</v>
      </c>
      <c r="S132" s="59" t="str">
        <f t="shared" ref="S132:S149" si="349">IF(NOT(SUM(U132,W132,Y132,AA132)=0),SUM(U132,W132,Y132,AA132),"нд")</f>
        <v>нд</v>
      </c>
      <c r="T132" s="105" t="str">
        <f t="shared" si="305"/>
        <v>нд</v>
      </c>
      <c r="U132" s="59" t="str">
        <f t="shared" ref="U132:U149" si="350">IF(SUM(N132)-SUM(I132)=0,"нд",SUM(N132)-SUM(I132))</f>
        <v>нд</v>
      </c>
      <c r="V132" s="105" t="str">
        <f t="shared" si="306"/>
        <v>нд</v>
      </c>
      <c r="W132" s="59" t="str">
        <f t="shared" ref="W132:W149" si="351">IF(SUM(O132)-SUM(J132)=0,"нд",SUM(O132)-SUM(J132))</f>
        <v>нд</v>
      </c>
      <c r="X132" s="105" t="str">
        <f t="shared" si="307"/>
        <v>нд</v>
      </c>
      <c r="Y132" s="59" t="str">
        <f t="shared" ref="Y132:Y149" si="352">IF(SUM(P132)-SUM(K132)=0,"нд",SUM(P132)-SUM(K132))</f>
        <v>нд</v>
      </c>
      <c r="Z132" s="105" t="str">
        <f t="shared" si="308"/>
        <v>нд</v>
      </c>
      <c r="AA132" s="59" t="str">
        <f t="shared" ref="AA132:AA149" si="353">IF(SUM(Q132)-SUM(L132)=0,"нд",SUM(Q132)-SUM(L132))</f>
        <v>нд</v>
      </c>
      <c r="AB132" s="105" t="str">
        <f t="shared" si="309"/>
        <v>нд</v>
      </c>
      <c r="AC132" s="25" t="s">
        <v>26</v>
      </c>
    </row>
    <row r="133" spans="1:29" s="61" customFormat="1" ht="47.25" customHeight="1" x14ac:dyDescent="0.25">
      <c r="A133" s="23" t="s">
        <v>286</v>
      </c>
      <c r="B133" s="24" t="s">
        <v>34</v>
      </c>
      <c r="C133" s="25" t="s">
        <v>35</v>
      </c>
      <c r="D133" s="65" t="s">
        <v>26</v>
      </c>
      <c r="E133" s="65" t="s">
        <v>26</v>
      </c>
      <c r="F133" s="65" t="s">
        <v>26</v>
      </c>
      <c r="G133" s="65" t="s">
        <v>26</v>
      </c>
      <c r="H133" s="33" t="str">
        <f t="shared" ref="H133:H138" si="354">IF(NOT(SUM(I133,J133,K133,L133)=0),SUM(I133,J133,K133,L133),"нд")</f>
        <v>нд</v>
      </c>
      <c r="I133" s="65" t="s">
        <v>26</v>
      </c>
      <c r="J133" s="65" t="s">
        <v>26</v>
      </c>
      <c r="K133" s="65" t="s">
        <v>26</v>
      </c>
      <c r="L133" s="65" t="s">
        <v>26</v>
      </c>
      <c r="M133" s="33" t="str">
        <f t="shared" ref="M133:M138" si="355">IF(NOT(SUM(N133,O133,P133,Q133)=0),SUM(N133,O133,P133,Q133),"нд")</f>
        <v>нд</v>
      </c>
      <c r="N133" s="65" t="s">
        <v>26</v>
      </c>
      <c r="O133" s="65" t="s">
        <v>26</v>
      </c>
      <c r="P133" s="65" t="s">
        <v>26</v>
      </c>
      <c r="Q133" s="65" t="s">
        <v>26</v>
      </c>
      <c r="R133" s="65" t="str">
        <f t="shared" si="348"/>
        <v>нд</v>
      </c>
      <c r="S133" s="59" t="str">
        <f t="shared" si="349"/>
        <v>нд</v>
      </c>
      <c r="T133" s="105" t="str">
        <f t="shared" si="305"/>
        <v>нд</v>
      </c>
      <c r="U133" s="59" t="str">
        <f t="shared" si="350"/>
        <v>нд</v>
      </c>
      <c r="V133" s="105" t="str">
        <f t="shared" si="306"/>
        <v>нд</v>
      </c>
      <c r="W133" s="59" t="str">
        <f t="shared" si="351"/>
        <v>нд</v>
      </c>
      <c r="X133" s="105" t="str">
        <f t="shared" si="307"/>
        <v>нд</v>
      </c>
      <c r="Y133" s="59" t="str">
        <f t="shared" si="352"/>
        <v>нд</v>
      </c>
      <c r="Z133" s="105" t="str">
        <f t="shared" si="308"/>
        <v>нд</v>
      </c>
      <c r="AA133" s="59" t="str">
        <f t="shared" si="353"/>
        <v>нд</v>
      </c>
      <c r="AB133" s="105" t="str">
        <f t="shared" si="309"/>
        <v>нд</v>
      </c>
      <c r="AC133" s="25" t="s">
        <v>26</v>
      </c>
    </row>
    <row r="134" spans="1:29" s="61" customFormat="1" ht="31.5" customHeight="1" x14ac:dyDescent="0.25">
      <c r="A134" s="23" t="s">
        <v>287</v>
      </c>
      <c r="B134" s="24" t="s">
        <v>36</v>
      </c>
      <c r="C134" s="25" t="s">
        <v>37</v>
      </c>
      <c r="D134" s="25" t="s">
        <v>26</v>
      </c>
      <c r="E134" s="65" t="s">
        <v>26</v>
      </c>
      <c r="F134" s="25" t="s">
        <v>26</v>
      </c>
      <c r="G134" s="65" t="s">
        <v>26</v>
      </c>
      <c r="H134" s="33" t="str">
        <f t="shared" si="354"/>
        <v>нд</v>
      </c>
      <c r="I134" s="65" t="s">
        <v>26</v>
      </c>
      <c r="J134" s="65" t="s">
        <v>26</v>
      </c>
      <c r="K134" s="65" t="s">
        <v>26</v>
      </c>
      <c r="L134" s="65" t="s">
        <v>26</v>
      </c>
      <c r="M134" s="33" t="str">
        <f t="shared" si="355"/>
        <v>нд</v>
      </c>
      <c r="N134" s="65" t="s">
        <v>26</v>
      </c>
      <c r="O134" s="65" t="s">
        <v>26</v>
      </c>
      <c r="P134" s="65" t="s">
        <v>26</v>
      </c>
      <c r="Q134" s="65" t="s">
        <v>26</v>
      </c>
      <c r="R134" s="65" t="str">
        <f t="shared" si="348"/>
        <v>нд</v>
      </c>
      <c r="S134" s="59" t="str">
        <f t="shared" si="349"/>
        <v>нд</v>
      </c>
      <c r="T134" s="105" t="str">
        <f t="shared" si="305"/>
        <v>нд</v>
      </c>
      <c r="U134" s="59" t="str">
        <f t="shared" si="350"/>
        <v>нд</v>
      </c>
      <c r="V134" s="105" t="str">
        <f t="shared" si="306"/>
        <v>нд</v>
      </c>
      <c r="W134" s="59" t="str">
        <f t="shared" si="351"/>
        <v>нд</v>
      </c>
      <c r="X134" s="105" t="str">
        <f t="shared" si="307"/>
        <v>нд</v>
      </c>
      <c r="Y134" s="59" t="str">
        <f t="shared" si="352"/>
        <v>нд</v>
      </c>
      <c r="Z134" s="105" t="str">
        <f t="shared" si="308"/>
        <v>нд</v>
      </c>
      <c r="AA134" s="59" t="str">
        <f t="shared" si="353"/>
        <v>нд</v>
      </c>
      <c r="AB134" s="105" t="str">
        <f t="shared" si="309"/>
        <v>нд</v>
      </c>
      <c r="AC134" s="25" t="s">
        <v>26</v>
      </c>
    </row>
    <row r="135" spans="1:29" s="61" customFormat="1" ht="31.5" customHeight="1" x14ac:dyDescent="0.25">
      <c r="A135" s="23" t="s">
        <v>288</v>
      </c>
      <c r="B135" s="24" t="s">
        <v>38</v>
      </c>
      <c r="C135" s="65" t="s">
        <v>39</v>
      </c>
      <c r="D135" s="25" t="s">
        <v>26</v>
      </c>
      <c r="E135" s="134" t="s">
        <v>26</v>
      </c>
      <c r="F135" s="63" t="s">
        <v>26</v>
      </c>
      <c r="G135" s="63" t="s">
        <v>26</v>
      </c>
      <c r="H135" s="126" t="str">
        <f t="shared" si="354"/>
        <v>нд</v>
      </c>
      <c r="I135" s="63" t="s">
        <v>26</v>
      </c>
      <c r="J135" s="63" t="s">
        <v>26</v>
      </c>
      <c r="K135" s="63" t="s">
        <v>26</v>
      </c>
      <c r="L135" s="63" t="s">
        <v>26</v>
      </c>
      <c r="M135" s="126" t="str">
        <f t="shared" si="355"/>
        <v>нд</v>
      </c>
      <c r="N135" s="63" t="s">
        <v>26</v>
      </c>
      <c r="O135" s="63" t="s">
        <v>26</v>
      </c>
      <c r="P135" s="63" t="s">
        <v>26</v>
      </c>
      <c r="Q135" s="63" t="s">
        <v>26</v>
      </c>
      <c r="R135" s="65" t="str">
        <f t="shared" si="348"/>
        <v>нд</v>
      </c>
      <c r="S135" s="59" t="str">
        <f t="shared" si="349"/>
        <v>нд</v>
      </c>
      <c r="T135" s="105" t="str">
        <f t="shared" si="305"/>
        <v>нд</v>
      </c>
      <c r="U135" s="59" t="str">
        <f t="shared" si="350"/>
        <v>нд</v>
      </c>
      <c r="V135" s="105" t="str">
        <f t="shared" si="306"/>
        <v>нд</v>
      </c>
      <c r="W135" s="59" t="str">
        <f t="shared" si="351"/>
        <v>нд</v>
      </c>
      <c r="X135" s="105" t="str">
        <f t="shared" si="307"/>
        <v>нд</v>
      </c>
      <c r="Y135" s="59" t="str">
        <f t="shared" si="352"/>
        <v>нд</v>
      </c>
      <c r="Z135" s="105" t="str">
        <f t="shared" si="308"/>
        <v>нд</v>
      </c>
      <c r="AA135" s="59" t="str">
        <f t="shared" si="353"/>
        <v>нд</v>
      </c>
      <c r="AB135" s="105" t="str">
        <f t="shared" si="309"/>
        <v>нд</v>
      </c>
      <c r="AC135" s="65" t="s">
        <v>26</v>
      </c>
    </row>
    <row r="136" spans="1:29" s="61" customFormat="1" ht="31.5" customHeight="1" x14ac:dyDescent="0.25">
      <c r="A136" s="23" t="s">
        <v>289</v>
      </c>
      <c r="B136" s="24" t="s">
        <v>40</v>
      </c>
      <c r="C136" s="65" t="s">
        <v>41</v>
      </c>
      <c r="D136" s="25" t="s">
        <v>26</v>
      </c>
      <c r="E136" s="134" t="s">
        <v>26</v>
      </c>
      <c r="F136" s="63" t="s">
        <v>26</v>
      </c>
      <c r="G136" s="63" t="s">
        <v>26</v>
      </c>
      <c r="H136" s="126" t="str">
        <f t="shared" si="354"/>
        <v>нд</v>
      </c>
      <c r="I136" s="63" t="s">
        <v>26</v>
      </c>
      <c r="J136" s="63" t="s">
        <v>26</v>
      </c>
      <c r="K136" s="63" t="s">
        <v>26</v>
      </c>
      <c r="L136" s="63" t="s">
        <v>26</v>
      </c>
      <c r="M136" s="126" t="str">
        <f t="shared" si="355"/>
        <v>нд</v>
      </c>
      <c r="N136" s="63" t="s">
        <v>26</v>
      </c>
      <c r="O136" s="63" t="s">
        <v>26</v>
      </c>
      <c r="P136" s="63" t="s">
        <v>26</v>
      </c>
      <c r="Q136" s="63" t="s">
        <v>26</v>
      </c>
      <c r="R136" s="65" t="str">
        <f t="shared" si="348"/>
        <v>нд</v>
      </c>
      <c r="S136" s="59" t="str">
        <f t="shared" si="349"/>
        <v>нд</v>
      </c>
      <c r="T136" s="105" t="str">
        <f t="shared" si="305"/>
        <v>нд</v>
      </c>
      <c r="U136" s="59" t="str">
        <f t="shared" si="350"/>
        <v>нд</v>
      </c>
      <c r="V136" s="105" t="str">
        <f t="shared" si="306"/>
        <v>нд</v>
      </c>
      <c r="W136" s="59" t="str">
        <f t="shared" si="351"/>
        <v>нд</v>
      </c>
      <c r="X136" s="105" t="str">
        <f t="shared" si="307"/>
        <v>нд</v>
      </c>
      <c r="Y136" s="59" t="str">
        <f t="shared" si="352"/>
        <v>нд</v>
      </c>
      <c r="Z136" s="105" t="str">
        <f t="shared" si="308"/>
        <v>нд</v>
      </c>
      <c r="AA136" s="59" t="str">
        <f t="shared" si="353"/>
        <v>нд</v>
      </c>
      <c r="AB136" s="105" t="str">
        <f t="shared" si="309"/>
        <v>нд</v>
      </c>
      <c r="AC136" s="65" t="s">
        <v>26</v>
      </c>
    </row>
    <row r="137" spans="1:29" s="61" customFormat="1" x14ac:dyDescent="0.25">
      <c r="A137" s="23" t="s">
        <v>290</v>
      </c>
      <c r="B137" s="24" t="s">
        <v>42</v>
      </c>
      <c r="C137" s="65" t="s">
        <v>43</v>
      </c>
      <c r="D137" s="25" t="s">
        <v>26</v>
      </c>
      <c r="E137" s="134" t="s">
        <v>26</v>
      </c>
      <c r="F137" s="63" t="s">
        <v>26</v>
      </c>
      <c r="G137" s="63" t="s">
        <v>26</v>
      </c>
      <c r="H137" s="126" t="str">
        <f>IF(NOT(SUM(I137,J137,K137,L137)=0),SUM(I137,J137,K137,L137),"нд")</f>
        <v>нд</v>
      </c>
      <c r="I137" s="63" t="s">
        <v>26</v>
      </c>
      <c r="J137" s="63" t="s">
        <v>26</v>
      </c>
      <c r="K137" s="63" t="s">
        <v>26</v>
      </c>
      <c r="L137" s="63" t="s">
        <v>26</v>
      </c>
      <c r="M137" s="126" t="str">
        <f>IF(NOT(SUM(N137,O137,P137,Q137)=0),SUM(N137,O137,P137,Q137),"нд")</f>
        <v>нд</v>
      </c>
      <c r="N137" s="63" t="s">
        <v>26</v>
      </c>
      <c r="O137" s="63" t="s">
        <v>26</v>
      </c>
      <c r="P137" s="63" t="s">
        <v>26</v>
      </c>
      <c r="Q137" s="63" t="s">
        <v>26</v>
      </c>
      <c r="R137" s="65" t="str">
        <f t="shared" si="348"/>
        <v>нд</v>
      </c>
      <c r="S137" s="59" t="str">
        <f t="shared" si="349"/>
        <v>нд</v>
      </c>
      <c r="T137" s="105" t="str">
        <f t="shared" si="305"/>
        <v>нд</v>
      </c>
      <c r="U137" s="59" t="str">
        <f t="shared" si="350"/>
        <v>нд</v>
      </c>
      <c r="V137" s="105" t="str">
        <f t="shared" si="306"/>
        <v>нд</v>
      </c>
      <c r="W137" s="59" t="str">
        <f t="shared" si="351"/>
        <v>нд</v>
      </c>
      <c r="X137" s="105" t="str">
        <f t="shared" si="307"/>
        <v>нд</v>
      </c>
      <c r="Y137" s="59" t="str">
        <f t="shared" si="352"/>
        <v>нд</v>
      </c>
      <c r="Z137" s="105" t="str">
        <f t="shared" si="308"/>
        <v>нд</v>
      </c>
      <c r="AA137" s="59" t="str">
        <f t="shared" si="353"/>
        <v>нд</v>
      </c>
      <c r="AB137" s="105" t="str">
        <f t="shared" si="309"/>
        <v>нд</v>
      </c>
      <c r="AC137" s="65" t="s">
        <v>26</v>
      </c>
    </row>
    <row r="138" spans="1:29" s="61" customFormat="1" ht="47.25" customHeight="1" x14ac:dyDescent="0.25">
      <c r="A138" s="23" t="s">
        <v>291</v>
      </c>
      <c r="B138" s="24" t="s">
        <v>44</v>
      </c>
      <c r="C138" s="25" t="s">
        <v>45</v>
      </c>
      <c r="D138" s="25" t="s">
        <v>26</v>
      </c>
      <c r="E138" s="65" t="s">
        <v>26</v>
      </c>
      <c r="F138" s="63" t="s">
        <v>26</v>
      </c>
      <c r="G138" s="63" t="s">
        <v>26</v>
      </c>
      <c r="H138" s="126" t="str">
        <f t="shared" si="354"/>
        <v>нд</v>
      </c>
      <c r="I138" s="63" t="s">
        <v>26</v>
      </c>
      <c r="J138" s="63" t="s">
        <v>26</v>
      </c>
      <c r="K138" s="63" t="s">
        <v>26</v>
      </c>
      <c r="L138" s="63" t="s">
        <v>26</v>
      </c>
      <c r="M138" s="126" t="str">
        <f t="shared" si="355"/>
        <v>нд</v>
      </c>
      <c r="N138" s="63" t="s">
        <v>26</v>
      </c>
      <c r="O138" s="63" t="s">
        <v>26</v>
      </c>
      <c r="P138" s="63" t="s">
        <v>26</v>
      </c>
      <c r="Q138" s="63" t="s">
        <v>26</v>
      </c>
      <c r="R138" s="65" t="str">
        <f t="shared" si="348"/>
        <v>нд</v>
      </c>
      <c r="S138" s="59" t="str">
        <f t="shared" si="349"/>
        <v>нд</v>
      </c>
      <c r="T138" s="105" t="str">
        <f t="shared" si="305"/>
        <v>нд</v>
      </c>
      <c r="U138" s="59" t="str">
        <f t="shared" si="350"/>
        <v>нд</v>
      </c>
      <c r="V138" s="105" t="str">
        <f t="shared" si="306"/>
        <v>нд</v>
      </c>
      <c r="W138" s="59" t="str">
        <f t="shared" si="351"/>
        <v>нд</v>
      </c>
      <c r="X138" s="105" t="str">
        <f t="shared" si="307"/>
        <v>нд</v>
      </c>
      <c r="Y138" s="59" t="str">
        <f t="shared" si="352"/>
        <v>нд</v>
      </c>
      <c r="Z138" s="105" t="str">
        <f t="shared" si="308"/>
        <v>нд</v>
      </c>
      <c r="AA138" s="59" t="str">
        <f t="shared" si="353"/>
        <v>нд</v>
      </c>
      <c r="AB138" s="105" t="str">
        <f t="shared" si="309"/>
        <v>нд</v>
      </c>
      <c r="AC138" s="25" t="s">
        <v>26</v>
      </c>
    </row>
    <row r="139" spans="1:29" s="61" customFormat="1" ht="63" customHeight="1" x14ac:dyDescent="0.25">
      <c r="A139" s="23" t="s">
        <v>292</v>
      </c>
      <c r="B139" s="24" t="s">
        <v>46</v>
      </c>
      <c r="C139" s="65" t="s">
        <v>47</v>
      </c>
      <c r="D139" s="65">
        <v>2.7440000000000002</v>
      </c>
      <c r="E139" s="65">
        <v>2.3660000000000001</v>
      </c>
      <c r="F139" s="63">
        <v>2.7440000000000002</v>
      </c>
      <c r="G139" s="63" t="s">
        <v>26</v>
      </c>
      <c r="H139" s="126" t="str">
        <f>IF(NOT(SUM(I139,J139,K139,L139)=0),SUM(I139,J139,K139,L139),"нд")</f>
        <v>нд</v>
      </c>
      <c r="I139" s="63" t="s">
        <v>26</v>
      </c>
      <c r="J139" s="63" t="s">
        <v>26</v>
      </c>
      <c r="K139" s="63" t="s">
        <v>26</v>
      </c>
      <c r="L139" s="63" t="s">
        <v>26</v>
      </c>
      <c r="M139" s="126" t="str">
        <f>IF(NOT(SUM(N139,O139,P139,Q139)=0),SUM(N139,O139,P139,Q139),"нд")</f>
        <v>нд</v>
      </c>
      <c r="N139" s="63" t="s">
        <v>26</v>
      </c>
      <c r="O139" s="63" t="s">
        <v>26</v>
      </c>
      <c r="P139" s="63" t="s">
        <v>26</v>
      </c>
      <c r="Q139" s="63" t="s">
        <v>26</v>
      </c>
      <c r="R139" s="86" t="s">
        <v>26</v>
      </c>
      <c r="S139" s="59" t="str">
        <f t="shared" si="349"/>
        <v>нд</v>
      </c>
      <c r="T139" s="105" t="str">
        <f t="shared" si="305"/>
        <v>нд</v>
      </c>
      <c r="U139" s="59" t="str">
        <f t="shared" si="350"/>
        <v>нд</v>
      </c>
      <c r="V139" s="105" t="str">
        <f t="shared" si="306"/>
        <v>нд</v>
      </c>
      <c r="W139" s="59" t="str">
        <f t="shared" si="351"/>
        <v>нд</v>
      </c>
      <c r="X139" s="105" t="str">
        <f t="shared" si="307"/>
        <v>нд</v>
      </c>
      <c r="Y139" s="59" t="str">
        <f t="shared" si="352"/>
        <v>нд</v>
      </c>
      <c r="Z139" s="105" t="str">
        <f t="shared" si="308"/>
        <v>нд</v>
      </c>
      <c r="AA139" s="59" t="str">
        <f t="shared" si="353"/>
        <v>нд</v>
      </c>
      <c r="AB139" s="105" t="str">
        <f t="shared" si="309"/>
        <v>нд</v>
      </c>
      <c r="AC139" s="65" t="s">
        <v>26</v>
      </c>
    </row>
    <row r="140" spans="1:29" s="61" customFormat="1" ht="47.25" x14ac:dyDescent="0.25">
      <c r="A140" s="23" t="s">
        <v>293</v>
      </c>
      <c r="B140" s="24" t="s">
        <v>48</v>
      </c>
      <c r="C140" s="25" t="s">
        <v>49</v>
      </c>
      <c r="D140" s="65">
        <v>1.4910000000000001</v>
      </c>
      <c r="E140" s="65">
        <v>1.881</v>
      </c>
      <c r="F140" s="63">
        <v>1.4910000000000001</v>
      </c>
      <c r="G140" s="63" t="s">
        <v>26</v>
      </c>
      <c r="H140" s="126" t="str">
        <f>IF(NOT(SUM(I140,J140,K140,L140)=0),SUM(I140,J140,K140,L140),"нд")</f>
        <v>нд</v>
      </c>
      <c r="I140" s="63" t="s">
        <v>26</v>
      </c>
      <c r="J140" s="63" t="s">
        <v>26</v>
      </c>
      <c r="K140" s="63" t="s">
        <v>26</v>
      </c>
      <c r="L140" s="63" t="s">
        <v>26</v>
      </c>
      <c r="M140" s="126" t="str">
        <f>IF(NOT(SUM(N140,O140,P140,Q140)=0),SUM(N140,O140,P140,Q140),"нд")</f>
        <v>нд</v>
      </c>
      <c r="N140" s="63" t="s">
        <v>26</v>
      </c>
      <c r="O140" s="63" t="s">
        <v>26</v>
      </c>
      <c r="P140" s="63" t="s">
        <v>26</v>
      </c>
      <c r="Q140" s="63" t="s">
        <v>26</v>
      </c>
      <c r="R140" s="86" t="s">
        <v>26</v>
      </c>
      <c r="S140" s="59" t="str">
        <f t="shared" si="349"/>
        <v>нд</v>
      </c>
      <c r="T140" s="105" t="str">
        <f t="shared" si="305"/>
        <v>нд</v>
      </c>
      <c r="U140" s="59" t="str">
        <f t="shared" si="350"/>
        <v>нд</v>
      </c>
      <c r="V140" s="105" t="str">
        <f t="shared" si="306"/>
        <v>нд</v>
      </c>
      <c r="W140" s="59" t="str">
        <f t="shared" si="351"/>
        <v>нд</v>
      </c>
      <c r="X140" s="105" t="str">
        <f t="shared" si="307"/>
        <v>нд</v>
      </c>
      <c r="Y140" s="59" t="str">
        <f t="shared" si="352"/>
        <v>нд</v>
      </c>
      <c r="Z140" s="105" t="str">
        <f t="shared" si="308"/>
        <v>нд</v>
      </c>
      <c r="AA140" s="59" t="str">
        <f t="shared" si="353"/>
        <v>нд</v>
      </c>
      <c r="AB140" s="105" t="str">
        <f t="shared" si="309"/>
        <v>нд</v>
      </c>
      <c r="AC140" s="25" t="s">
        <v>26</v>
      </c>
    </row>
    <row r="141" spans="1:29" s="61" customFormat="1" ht="47.25" x14ac:dyDescent="0.25">
      <c r="A141" s="23" t="s">
        <v>294</v>
      </c>
      <c r="B141" s="49" t="s">
        <v>51</v>
      </c>
      <c r="C141" s="25" t="s">
        <v>52</v>
      </c>
      <c r="D141" s="140" t="s">
        <v>26</v>
      </c>
      <c r="E141" s="155" t="s">
        <v>26</v>
      </c>
      <c r="F141" s="154" t="s">
        <v>26</v>
      </c>
      <c r="G141" s="154" t="s">
        <v>26</v>
      </c>
      <c r="H141" s="137" t="s">
        <v>26</v>
      </c>
      <c r="I141" s="137" t="s">
        <v>26</v>
      </c>
      <c r="J141" s="137" t="s">
        <v>26</v>
      </c>
      <c r="K141" s="137" t="s">
        <v>26</v>
      </c>
      <c r="L141" s="137" t="s">
        <v>26</v>
      </c>
      <c r="M141" s="137" t="s">
        <v>26</v>
      </c>
      <c r="N141" s="137" t="s">
        <v>26</v>
      </c>
      <c r="O141" s="137" t="s">
        <v>26</v>
      </c>
      <c r="P141" s="137" t="s">
        <v>26</v>
      </c>
      <c r="Q141" s="137" t="s">
        <v>26</v>
      </c>
      <c r="R141" s="135" t="str">
        <f t="shared" si="348"/>
        <v>нд</v>
      </c>
      <c r="S141" s="138" t="str">
        <f t="shared" si="349"/>
        <v>нд</v>
      </c>
      <c r="T141" s="139" t="str">
        <f t="shared" si="305"/>
        <v>нд</v>
      </c>
      <c r="U141" s="138" t="str">
        <f t="shared" si="350"/>
        <v>нд</v>
      </c>
      <c r="V141" s="139" t="str">
        <f t="shared" si="306"/>
        <v>нд</v>
      </c>
      <c r="W141" s="138" t="str">
        <f t="shared" si="351"/>
        <v>нд</v>
      </c>
      <c r="X141" s="139" t="str">
        <f t="shared" si="307"/>
        <v>нд</v>
      </c>
      <c r="Y141" s="138" t="str">
        <f t="shared" si="352"/>
        <v>нд</v>
      </c>
      <c r="Z141" s="139" t="str">
        <f t="shared" si="308"/>
        <v>нд</v>
      </c>
      <c r="AA141" s="138" t="str">
        <f t="shared" si="353"/>
        <v>нд</v>
      </c>
      <c r="AB141" s="139" t="str">
        <f t="shared" si="309"/>
        <v>нд</v>
      </c>
      <c r="AC141" s="140" t="s">
        <v>26</v>
      </c>
    </row>
    <row r="142" spans="1:29" s="61" customFormat="1" ht="74.25" customHeight="1" x14ac:dyDescent="0.25">
      <c r="A142" s="23" t="s">
        <v>295</v>
      </c>
      <c r="B142" s="49" t="s">
        <v>53</v>
      </c>
      <c r="C142" s="25" t="s">
        <v>296</v>
      </c>
      <c r="D142" s="140"/>
      <c r="E142" s="155"/>
      <c r="F142" s="154"/>
      <c r="G142" s="154"/>
      <c r="H142" s="137" t="s">
        <v>26</v>
      </c>
      <c r="I142" s="137" t="s">
        <v>26</v>
      </c>
      <c r="J142" s="137" t="s">
        <v>26</v>
      </c>
      <c r="K142" s="137" t="s">
        <v>26</v>
      </c>
      <c r="L142" s="137" t="s">
        <v>26</v>
      </c>
      <c r="M142" s="137" t="s">
        <v>26</v>
      </c>
      <c r="N142" s="137" t="s">
        <v>26</v>
      </c>
      <c r="O142" s="137" t="s">
        <v>26</v>
      </c>
      <c r="P142" s="137" t="s">
        <v>26</v>
      </c>
      <c r="Q142" s="137" t="s">
        <v>26</v>
      </c>
      <c r="R142" s="136"/>
      <c r="S142" s="138" t="str">
        <f t="shared" si="349"/>
        <v>нд</v>
      </c>
      <c r="T142" s="139" t="str">
        <f t="shared" si="305"/>
        <v>нд</v>
      </c>
      <c r="U142" s="138" t="str">
        <f t="shared" si="350"/>
        <v>нд</v>
      </c>
      <c r="V142" s="139" t="str">
        <f t="shared" si="306"/>
        <v>нд</v>
      </c>
      <c r="W142" s="138" t="str">
        <f t="shared" si="351"/>
        <v>нд</v>
      </c>
      <c r="X142" s="139" t="str">
        <f t="shared" si="307"/>
        <v>нд</v>
      </c>
      <c r="Y142" s="138" t="str">
        <f t="shared" si="352"/>
        <v>нд</v>
      </c>
      <c r="Z142" s="139" t="str">
        <f t="shared" si="308"/>
        <v>нд</v>
      </c>
      <c r="AA142" s="138" t="str">
        <f t="shared" si="353"/>
        <v>нд</v>
      </c>
      <c r="AB142" s="139" t="str">
        <f t="shared" si="309"/>
        <v>нд</v>
      </c>
      <c r="AC142" s="140"/>
    </row>
    <row r="143" spans="1:29" s="61" customFormat="1" ht="64.5" customHeight="1" x14ac:dyDescent="0.25">
      <c r="A143" s="23" t="s">
        <v>297</v>
      </c>
      <c r="B143" s="32" t="s">
        <v>298</v>
      </c>
      <c r="C143" s="25" t="s">
        <v>54</v>
      </c>
      <c r="D143" s="65">
        <v>10.147</v>
      </c>
      <c r="E143" s="67">
        <v>18.466999999999999</v>
      </c>
      <c r="F143" s="63">
        <v>10.147</v>
      </c>
      <c r="G143" s="63" t="s">
        <v>26</v>
      </c>
      <c r="H143" s="126" t="str">
        <f t="shared" ref="H143:H149" si="356">IF(NOT(SUM(I143,J143,K143,L143)=0),SUM(I143,J143,K143,L143),"нд")</f>
        <v>нд</v>
      </c>
      <c r="I143" s="63" t="s">
        <v>26</v>
      </c>
      <c r="J143" s="63" t="s">
        <v>26</v>
      </c>
      <c r="K143" s="63" t="s">
        <v>26</v>
      </c>
      <c r="L143" s="63" t="s">
        <v>26</v>
      </c>
      <c r="M143" s="126" t="str">
        <f t="shared" ref="M143:M149" si="357">IF(NOT(SUM(N143,O143,P143,Q143)=0),SUM(N143,O143,P143,Q143),"нд")</f>
        <v>нд</v>
      </c>
      <c r="N143" s="63" t="s">
        <v>26</v>
      </c>
      <c r="O143" s="63" t="s">
        <v>26</v>
      </c>
      <c r="P143" s="63" t="s">
        <v>26</v>
      </c>
      <c r="Q143" s="63" t="s">
        <v>26</v>
      </c>
      <c r="R143" s="86" t="str">
        <f t="shared" si="348"/>
        <v>нд</v>
      </c>
      <c r="S143" s="59" t="str">
        <f t="shared" si="349"/>
        <v>нд</v>
      </c>
      <c r="T143" s="105" t="str">
        <f t="shared" si="305"/>
        <v>нд</v>
      </c>
      <c r="U143" s="59" t="str">
        <f t="shared" si="350"/>
        <v>нд</v>
      </c>
      <c r="V143" s="105" t="str">
        <f t="shared" si="306"/>
        <v>нд</v>
      </c>
      <c r="W143" s="59" t="str">
        <f t="shared" si="351"/>
        <v>нд</v>
      </c>
      <c r="X143" s="105" t="str">
        <f t="shared" si="307"/>
        <v>нд</v>
      </c>
      <c r="Y143" s="59" t="str">
        <f t="shared" si="352"/>
        <v>нд</v>
      </c>
      <c r="Z143" s="105" t="str">
        <f t="shared" si="308"/>
        <v>нд</v>
      </c>
      <c r="AA143" s="59" t="str">
        <f t="shared" si="353"/>
        <v>нд</v>
      </c>
      <c r="AB143" s="105" t="str">
        <f t="shared" si="309"/>
        <v>нд</v>
      </c>
      <c r="AC143" s="25" t="s">
        <v>26</v>
      </c>
    </row>
    <row r="144" spans="1:29" s="61" customFormat="1" ht="57" customHeight="1" x14ac:dyDescent="0.25">
      <c r="A144" s="23" t="s">
        <v>299</v>
      </c>
      <c r="B144" s="24" t="s">
        <v>300</v>
      </c>
      <c r="C144" s="25" t="s">
        <v>301</v>
      </c>
      <c r="D144" s="65">
        <v>2.0640000000000001</v>
      </c>
      <c r="E144" s="67">
        <v>5.3239999999999998</v>
      </c>
      <c r="F144" s="63">
        <v>2.0640000000000001</v>
      </c>
      <c r="G144" s="63" t="s">
        <v>26</v>
      </c>
      <c r="H144" s="126" t="str">
        <f t="shared" si="356"/>
        <v>нд</v>
      </c>
      <c r="I144" s="63" t="s">
        <v>26</v>
      </c>
      <c r="J144" s="63" t="s">
        <v>26</v>
      </c>
      <c r="K144" s="63" t="s">
        <v>26</v>
      </c>
      <c r="L144" s="63" t="s">
        <v>26</v>
      </c>
      <c r="M144" s="126" t="str">
        <f t="shared" si="357"/>
        <v>нд</v>
      </c>
      <c r="N144" s="63" t="s">
        <v>26</v>
      </c>
      <c r="O144" s="63" t="s">
        <v>26</v>
      </c>
      <c r="P144" s="63" t="s">
        <v>26</v>
      </c>
      <c r="Q144" s="63" t="s">
        <v>26</v>
      </c>
      <c r="R144" s="86" t="str">
        <f t="shared" si="348"/>
        <v>нд</v>
      </c>
      <c r="S144" s="59" t="str">
        <f t="shared" si="349"/>
        <v>нд</v>
      </c>
      <c r="T144" s="105" t="str">
        <f t="shared" si="305"/>
        <v>нд</v>
      </c>
      <c r="U144" s="59" t="str">
        <f t="shared" si="350"/>
        <v>нд</v>
      </c>
      <c r="V144" s="105" t="str">
        <f t="shared" si="306"/>
        <v>нд</v>
      </c>
      <c r="W144" s="59" t="str">
        <f t="shared" si="351"/>
        <v>нд</v>
      </c>
      <c r="X144" s="105" t="str">
        <f t="shared" si="307"/>
        <v>нд</v>
      </c>
      <c r="Y144" s="59" t="str">
        <f t="shared" si="352"/>
        <v>нд</v>
      </c>
      <c r="Z144" s="105" t="str">
        <f t="shared" si="308"/>
        <v>нд</v>
      </c>
      <c r="AA144" s="59" t="str">
        <f t="shared" si="353"/>
        <v>нд</v>
      </c>
      <c r="AB144" s="105" t="str">
        <f t="shared" si="309"/>
        <v>нд</v>
      </c>
      <c r="AC144" s="25" t="s">
        <v>26</v>
      </c>
    </row>
    <row r="145" spans="1:29" s="61" customFormat="1" ht="69.75" customHeight="1" x14ac:dyDescent="0.25">
      <c r="A145" s="23" t="s">
        <v>302</v>
      </c>
      <c r="B145" s="24" t="s">
        <v>303</v>
      </c>
      <c r="C145" s="25" t="s">
        <v>304</v>
      </c>
      <c r="D145" s="65">
        <v>1.8260000000000001</v>
      </c>
      <c r="E145" s="67">
        <v>5.1289999999999996</v>
      </c>
      <c r="F145" s="63">
        <v>1.8260000000000001</v>
      </c>
      <c r="G145" s="63" t="s">
        <v>26</v>
      </c>
      <c r="H145" s="126" t="str">
        <f t="shared" si="356"/>
        <v>нд</v>
      </c>
      <c r="I145" s="63" t="s">
        <v>26</v>
      </c>
      <c r="J145" s="63" t="s">
        <v>26</v>
      </c>
      <c r="K145" s="63" t="s">
        <v>26</v>
      </c>
      <c r="L145" s="63" t="s">
        <v>26</v>
      </c>
      <c r="M145" s="126" t="str">
        <f t="shared" si="357"/>
        <v>нд</v>
      </c>
      <c r="N145" s="63" t="s">
        <v>26</v>
      </c>
      <c r="O145" s="63" t="s">
        <v>26</v>
      </c>
      <c r="P145" s="63" t="s">
        <v>26</v>
      </c>
      <c r="Q145" s="63" t="s">
        <v>26</v>
      </c>
      <c r="R145" s="86" t="str">
        <f t="shared" si="348"/>
        <v>нд</v>
      </c>
      <c r="S145" s="59" t="str">
        <f t="shared" si="349"/>
        <v>нд</v>
      </c>
      <c r="T145" s="105" t="str">
        <f t="shared" si="305"/>
        <v>нд</v>
      </c>
      <c r="U145" s="59" t="str">
        <f t="shared" si="350"/>
        <v>нд</v>
      </c>
      <c r="V145" s="105" t="str">
        <f t="shared" si="306"/>
        <v>нд</v>
      </c>
      <c r="W145" s="59" t="str">
        <f t="shared" si="351"/>
        <v>нд</v>
      </c>
      <c r="X145" s="105" t="str">
        <f t="shared" si="307"/>
        <v>нд</v>
      </c>
      <c r="Y145" s="59" t="str">
        <f t="shared" si="352"/>
        <v>нд</v>
      </c>
      <c r="Z145" s="105" t="str">
        <f t="shared" si="308"/>
        <v>нд</v>
      </c>
      <c r="AA145" s="59" t="str">
        <f t="shared" si="353"/>
        <v>нд</v>
      </c>
      <c r="AB145" s="105" t="str">
        <f t="shared" si="309"/>
        <v>нд</v>
      </c>
      <c r="AC145" s="25" t="s">
        <v>26</v>
      </c>
    </row>
    <row r="146" spans="1:29" s="61" customFormat="1" ht="69.75" customHeight="1" x14ac:dyDescent="0.25">
      <c r="A146" s="23" t="s">
        <v>385</v>
      </c>
      <c r="B146" s="24" t="s">
        <v>386</v>
      </c>
      <c r="C146" s="25" t="s">
        <v>461</v>
      </c>
      <c r="D146" s="65">
        <v>5.2060000000000004</v>
      </c>
      <c r="E146" s="67">
        <v>12.22</v>
      </c>
      <c r="F146" s="63">
        <v>5.2060000000000004</v>
      </c>
      <c r="G146" s="63" t="s">
        <v>26</v>
      </c>
      <c r="H146" s="126" t="str">
        <f t="shared" si="356"/>
        <v>нд</v>
      </c>
      <c r="I146" s="63" t="s">
        <v>26</v>
      </c>
      <c r="J146" s="63" t="s">
        <v>26</v>
      </c>
      <c r="K146" s="63" t="s">
        <v>26</v>
      </c>
      <c r="L146" s="63" t="s">
        <v>26</v>
      </c>
      <c r="M146" s="126" t="str">
        <f t="shared" si="357"/>
        <v>нд</v>
      </c>
      <c r="N146" s="63" t="s">
        <v>26</v>
      </c>
      <c r="O146" s="63" t="s">
        <v>26</v>
      </c>
      <c r="P146" s="63" t="s">
        <v>26</v>
      </c>
      <c r="Q146" s="63" t="s">
        <v>26</v>
      </c>
      <c r="R146" s="86" t="str">
        <f t="shared" si="348"/>
        <v>нд</v>
      </c>
      <c r="S146" s="59" t="str">
        <f t="shared" si="349"/>
        <v>нд</v>
      </c>
      <c r="T146" s="105" t="str">
        <f t="shared" si="305"/>
        <v>нд</v>
      </c>
      <c r="U146" s="59" t="str">
        <f t="shared" si="350"/>
        <v>нд</v>
      </c>
      <c r="V146" s="105" t="str">
        <f t="shared" si="306"/>
        <v>нд</v>
      </c>
      <c r="W146" s="59" t="str">
        <f t="shared" si="351"/>
        <v>нд</v>
      </c>
      <c r="X146" s="105" t="str">
        <f t="shared" si="307"/>
        <v>нд</v>
      </c>
      <c r="Y146" s="59" t="str">
        <f t="shared" si="352"/>
        <v>нд</v>
      </c>
      <c r="Z146" s="105" t="str">
        <f t="shared" si="308"/>
        <v>нд</v>
      </c>
      <c r="AA146" s="59" t="str">
        <f t="shared" si="353"/>
        <v>нд</v>
      </c>
      <c r="AB146" s="105" t="str">
        <f t="shared" si="309"/>
        <v>нд</v>
      </c>
      <c r="AC146" s="25" t="s">
        <v>26</v>
      </c>
    </row>
    <row r="147" spans="1:29" s="61" customFormat="1" ht="69.75" customHeight="1" x14ac:dyDescent="0.25">
      <c r="A147" s="23" t="s">
        <v>427</v>
      </c>
      <c r="B147" s="24" t="s">
        <v>432</v>
      </c>
      <c r="C147" s="25" t="s">
        <v>428</v>
      </c>
      <c r="D147" s="65" t="s">
        <v>26</v>
      </c>
      <c r="E147" s="99" t="s">
        <v>26</v>
      </c>
      <c r="F147" s="63" t="s">
        <v>26</v>
      </c>
      <c r="G147" s="63" t="s">
        <v>26</v>
      </c>
      <c r="H147" s="124" t="str">
        <f t="shared" si="356"/>
        <v>нд</v>
      </c>
      <c r="I147" s="127" t="s">
        <v>26</v>
      </c>
      <c r="J147" s="127" t="s">
        <v>26</v>
      </c>
      <c r="K147" s="127" t="s">
        <v>26</v>
      </c>
      <c r="L147" s="127" t="s">
        <v>26</v>
      </c>
      <c r="M147" s="124" t="str">
        <f t="shared" si="357"/>
        <v>нд</v>
      </c>
      <c r="N147" s="127" t="s">
        <v>26</v>
      </c>
      <c r="O147" s="127" t="s">
        <v>26</v>
      </c>
      <c r="P147" s="127" t="s">
        <v>26</v>
      </c>
      <c r="Q147" s="127" t="s">
        <v>26</v>
      </c>
      <c r="R147" s="65" t="str">
        <f t="shared" si="348"/>
        <v>нд</v>
      </c>
      <c r="S147" s="59" t="str">
        <f t="shared" si="349"/>
        <v>нд</v>
      </c>
      <c r="T147" s="105" t="str">
        <f t="shared" si="305"/>
        <v>нд</v>
      </c>
      <c r="U147" s="59" t="str">
        <f t="shared" si="350"/>
        <v>нд</v>
      </c>
      <c r="V147" s="105" t="str">
        <f t="shared" si="306"/>
        <v>нд</v>
      </c>
      <c r="W147" s="59" t="str">
        <f t="shared" si="351"/>
        <v>нд</v>
      </c>
      <c r="X147" s="105" t="str">
        <f t="shared" si="307"/>
        <v>нд</v>
      </c>
      <c r="Y147" s="59" t="str">
        <f t="shared" si="352"/>
        <v>нд</v>
      </c>
      <c r="Z147" s="105" t="str">
        <f t="shared" si="308"/>
        <v>нд</v>
      </c>
      <c r="AA147" s="59" t="str">
        <f t="shared" si="353"/>
        <v>нд</v>
      </c>
      <c r="AB147" s="105" t="str">
        <f t="shared" si="309"/>
        <v>нд</v>
      </c>
      <c r="AC147" s="102" t="s">
        <v>26</v>
      </c>
    </row>
    <row r="148" spans="1:29" s="61" customFormat="1" ht="47.25" x14ac:dyDescent="0.25">
      <c r="A148" s="23" t="s">
        <v>429</v>
      </c>
      <c r="B148" s="24" t="s">
        <v>430</v>
      </c>
      <c r="C148" s="25" t="s">
        <v>431</v>
      </c>
      <c r="D148" s="65">
        <v>7.601</v>
      </c>
      <c r="E148" s="99">
        <v>13.087999999999999</v>
      </c>
      <c r="F148" s="63">
        <v>7.6010000000000009</v>
      </c>
      <c r="G148" s="63" t="s">
        <v>26</v>
      </c>
      <c r="H148" s="124" t="str">
        <f t="shared" si="356"/>
        <v>нд</v>
      </c>
      <c r="I148" s="127" t="s">
        <v>26</v>
      </c>
      <c r="J148" s="127" t="s">
        <v>26</v>
      </c>
      <c r="K148" s="127" t="s">
        <v>26</v>
      </c>
      <c r="L148" s="127" t="s">
        <v>26</v>
      </c>
      <c r="M148" s="124" t="str">
        <f t="shared" si="357"/>
        <v>нд</v>
      </c>
      <c r="N148" s="127" t="s">
        <v>26</v>
      </c>
      <c r="O148" s="127" t="s">
        <v>26</v>
      </c>
      <c r="P148" s="127" t="s">
        <v>26</v>
      </c>
      <c r="Q148" s="127" t="s">
        <v>26</v>
      </c>
      <c r="R148" s="65" t="s">
        <v>26</v>
      </c>
      <c r="S148" s="59" t="str">
        <f t="shared" si="349"/>
        <v>нд</v>
      </c>
      <c r="T148" s="105" t="str">
        <f t="shared" si="305"/>
        <v>нд</v>
      </c>
      <c r="U148" s="59" t="str">
        <f t="shared" si="350"/>
        <v>нд</v>
      </c>
      <c r="V148" s="105" t="str">
        <f t="shared" si="306"/>
        <v>нд</v>
      </c>
      <c r="W148" s="59" t="str">
        <f t="shared" si="351"/>
        <v>нд</v>
      </c>
      <c r="X148" s="105" t="str">
        <f t="shared" si="307"/>
        <v>нд</v>
      </c>
      <c r="Y148" s="59" t="str">
        <f t="shared" si="352"/>
        <v>нд</v>
      </c>
      <c r="Z148" s="105" t="str">
        <f t="shared" si="308"/>
        <v>нд</v>
      </c>
      <c r="AA148" s="59" t="str">
        <f t="shared" si="353"/>
        <v>нд</v>
      </c>
      <c r="AB148" s="105" t="str">
        <f t="shared" si="309"/>
        <v>нд</v>
      </c>
      <c r="AC148" s="102" t="s">
        <v>26</v>
      </c>
    </row>
    <row r="149" spans="1:29" s="61" customFormat="1" ht="47.25" x14ac:dyDescent="0.25">
      <c r="A149" s="85" t="s">
        <v>462</v>
      </c>
      <c r="B149" s="128" t="s">
        <v>463</v>
      </c>
      <c r="C149" s="102" t="s">
        <v>464</v>
      </c>
      <c r="D149" s="86">
        <v>4.9370000000000003</v>
      </c>
      <c r="E149" s="99" t="s">
        <v>26</v>
      </c>
      <c r="F149" s="65" t="s">
        <v>26</v>
      </c>
      <c r="G149" s="86">
        <v>4.9370000000000003</v>
      </c>
      <c r="H149" s="124">
        <f t="shared" si="356"/>
        <v>4.9370000000000003</v>
      </c>
      <c r="I149" s="127" t="s">
        <v>26</v>
      </c>
      <c r="J149" s="127" t="s">
        <v>26</v>
      </c>
      <c r="K149" s="86">
        <v>4.9370000000000003</v>
      </c>
      <c r="L149" s="127" t="s">
        <v>26</v>
      </c>
      <c r="M149" s="124">
        <f t="shared" si="357"/>
        <v>4.97</v>
      </c>
      <c r="N149" s="127" t="s">
        <v>26</v>
      </c>
      <c r="O149" s="127" t="s">
        <v>26</v>
      </c>
      <c r="P149" s="127">
        <v>4.97</v>
      </c>
      <c r="Q149" s="127" t="s">
        <v>26</v>
      </c>
      <c r="R149" s="51" t="s">
        <v>26</v>
      </c>
      <c r="S149" s="59">
        <f t="shared" si="349"/>
        <v>3.2999999999999474E-2</v>
      </c>
      <c r="T149" s="105">
        <f t="shared" ref="T149:T212" si="358">IF(NOT(IFERROR(ROUND((M149-H149)/H149*100,2),"нд")=0),IFERROR(ROUND((M149-H149)/H149*100,2),"нд"),"нд")</f>
        <v>0.67</v>
      </c>
      <c r="U149" s="59" t="str">
        <f t="shared" si="350"/>
        <v>нд</v>
      </c>
      <c r="V149" s="105" t="str">
        <f t="shared" ref="V149:V212" si="359">IF(NOT(IFERROR(ROUND((N149-I149)/I149*100,2),"нд")=0),IFERROR(ROUND((N149-I149)/I149*100,2),"нд"),"нд")</f>
        <v>нд</v>
      </c>
      <c r="W149" s="59" t="str">
        <f t="shared" si="351"/>
        <v>нд</v>
      </c>
      <c r="X149" s="105" t="str">
        <f t="shared" ref="X149:X212" si="360">IF(NOT(IFERROR(ROUND((O149-J149)/J149*100,2),"нд")=0),IFERROR(ROUND((O149-J149)/J149*100,2),"нд"),"нд")</f>
        <v>нд</v>
      </c>
      <c r="Y149" s="59">
        <f t="shared" si="352"/>
        <v>3.2999999999999474E-2</v>
      </c>
      <c r="Z149" s="105">
        <f t="shared" ref="Z149:Z212" si="361">IF(NOT(IFERROR(ROUND((P149-K149)/K149*100,2),"нд")=0),IFERROR(ROUND((P149-K149)/K149*100,2),"нд"),"нд")</f>
        <v>0.67</v>
      </c>
      <c r="AA149" s="59" t="str">
        <f t="shared" si="353"/>
        <v>нд</v>
      </c>
      <c r="AB149" s="105" t="str">
        <f t="shared" ref="AB149:AB212" si="362">IF(NOT(IFERROR(ROUND((Q149-L149)/L149*100,2),"нд")=0),IFERROR(ROUND((Q149-L149)/L149*100,2),"нд"),"нд")</f>
        <v>нд</v>
      </c>
      <c r="AC149" s="60" t="s">
        <v>473</v>
      </c>
    </row>
    <row r="150" spans="1:29" s="61" customFormat="1" ht="31.5" x14ac:dyDescent="0.25">
      <c r="A150" s="41" t="s">
        <v>305</v>
      </c>
      <c r="B150" s="42" t="s">
        <v>306</v>
      </c>
      <c r="C150" s="43" t="s">
        <v>25</v>
      </c>
      <c r="D150" s="43" t="str">
        <f t="shared" ref="D150" si="363">IF(NOT(SUM(D151)=0),SUM(D151),"нд")</f>
        <v>нд</v>
      </c>
      <c r="E150" s="43" t="str">
        <f t="shared" ref="E150" si="364">IF(NOT(SUM(E151)=0),SUM(E151),"нд")</f>
        <v>нд</v>
      </c>
      <c r="F150" s="43" t="str">
        <f t="shared" ref="F150:G150" si="365">IF(NOT(SUM(F151)=0),SUM(F151),"нд")</f>
        <v>нд</v>
      </c>
      <c r="G150" s="43" t="str">
        <f t="shared" si="365"/>
        <v>нд</v>
      </c>
      <c r="H150" s="43" t="str">
        <f t="shared" ref="H150:Q150" si="366">IF(NOT(SUM(H151)=0),SUM(H151),"нд")</f>
        <v>нд</v>
      </c>
      <c r="I150" s="43" t="str">
        <f t="shared" si="366"/>
        <v>нд</v>
      </c>
      <c r="J150" s="43" t="str">
        <f t="shared" si="366"/>
        <v>нд</v>
      </c>
      <c r="K150" s="43" t="str">
        <f t="shared" si="366"/>
        <v>нд</v>
      </c>
      <c r="L150" s="43" t="str">
        <f t="shared" si="366"/>
        <v>нд</v>
      </c>
      <c r="M150" s="43" t="str">
        <f t="shared" si="366"/>
        <v>нд</v>
      </c>
      <c r="N150" s="43" t="str">
        <f t="shared" si="366"/>
        <v>нд</v>
      </c>
      <c r="O150" s="43" t="str">
        <f t="shared" si="366"/>
        <v>нд</v>
      </c>
      <c r="P150" s="43" t="str">
        <f t="shared" si="366"/>
        <v>нд</v>
      </c>
      <c r="Q150" s="43" t="str">
        <f t="shared" si="366"/>
        <v>нд</v>
      </c>
      <c r="R150" s="43" t="str">
        <f t="shared" ref="R150" si="367">IF(NOT(SUM(R151)=0),SUM(R151),"нд")</f>
        <v>нд</v>
      </c>
      <c r="S150" s="54" t="str">
        <f t="shared" ref="S150" si="368">IF(NOT(SUM(S151)=0),SUM(S151),"нд")</f>
        <v>нд</v>
      </c>
      <c r="T150" s="116" t="str">
        <f t="shared" si="358"/>
        <v>нд</v>
      </c>
      <c r="U150" s="54" t="str">
        <f t="shared" ref="U150" si="369">IF(NOT(SUM(U151)=0),SUM(U151),"нд")</f>
        <v>нд</v>
      </c>
      <c r="V150" s="116" t="str">
        <f t="shared" si="359"/>
        <v>нд</v>
      </c>
      <c r="W150" s="54" t="str">
        <f t="shared" ref="W150" si="370">IF(NOT(SUM(W151)=0),SUM(W151),"нд")</f>
        <v>нд</v>
      </c>
      <c r="X150" s="116" t="str">
        <f t="shared" si="360"/>
        <v>нд</v>
      </c>
      <c r="Y150" s="54" t="str">
        <f t="shared" ref="Y150" si="371">IF(NOT(SUM(Y151)=0),SUM(Y151),"нд")</f>
        <v>нд</v>
      </c>
      <c r="Z150" s="116" t="str">
        <f t="shared" si="361"/>
        <v>нд</v>
      </c>
      <c r="AA150" s="54" t="str">
        <f t="shared" ref="AA150" si="372">IF(NOT(SUM(AA151)=0),SUM(AA151),"нд")</f>
        <v>нд</v>
      </c>
      <c r="AB150" s="116" t="str">
        <f t="shared" si="362"/>
        <v>нд</v>
      </c>
      <c r="AC150" s="43" t="s">
        <v>384</v>
      </c>
    </row>
    <row r="151" spans="1:29" s="61" customFormat="1" ht="18" customHeight="1" x14ac:dyDescent="0.25">
      <c r="A151" s="34" t="s">
        <v>26</v>
      </c>
      <c r="B151" s="34" t="s">
        <v>26</v>
      </c>
      <c r="C151" s="34" t="s">
        <v>26</v>
      </c>
      <c r="D151" s="34" t="s">
        <v>26</v>
      </c>
      <c r="E151" s="34" t="s">
        <v>26</v>
      </c>
      <c r="F151" s="34" t="s">
        <v>26</v>
      </c>
      <c r="G151" s="34" t="s">
        <v>26</v>
      </c>
      <c r="H151" s="34" t="s">
        <v>26</v>
      </c>
      <c r="I151" s="34" t="s">
        <v>26</v>
      </c>
      <c r="J151" s="34" t="s">
        <v>26</v>
      </c>
      <c r="K151" s="34" t="s">
        <v>26</v>
      </c>
      <c r="L151" s="34" t="s">
        <v>26</v>
      </c>
      <c r="M151" s="34" t="s">
        <v>26</v>
      </c>
      <c r="N151" s="34" t="s">
        <v>26</v>
      </c>
      <c r="O151" s="34" t="s">
        <v>26</v>
      </c>
      <c r="P151" s="34" t="s">
        <v>26</v>
      </c>
      <c r="Q151" s="34" t="s">
        <v>26</v>
      </c>
      <c r="R151" s="86" t="str">
        <f t="shared" si="348"/>
        <v>нд</v>
      </c>
      <c r="S151" s="59" t="str">
        <f>IF(NOT(SUM(U151,W151,Y151,AA151)=0),SUM(U151,W151,Y151,AA151),"нд")</f>
        <v>нд</v>
      </c>
      <c r="T151" s="105" t="str">
        <f t="shared" si="358"/>
        <v>нд</v>
      </c>
      <c r="U151" s="59" t="str">
        <f>IF(SUM(N151)-SUM(I151)=0,"нд",SUM(N151)-SUM(I151))</f>
        <v>нд</v>
      </c>
      <c r="V151" s="105" t="str">
        <f t="shared" si="359"/>
        <v>нд</v>
      </c>
      <c r="W151" s="59" t="str">
        <f>IF(SUM(O151)-SUM(J151)=0,"нд",SUM(O151)-SUM(J151))</f>
        <v>нд</v>
      </c>
      <c r="X151" s="105" t="str">
        <f t="shared" si="360"/>
        <v>нд</v>
      </c>
      <c r="Y151" s="59" t="str">
        <f>IF(SUM(P151)-SUM(K151)=0,"нд",SUM(P151)-SUM(K151))</f>
        <v>нд</v>
      </c>
      <c r="Z151" s="105" t="str">
        <f t="shared" si="361"/>
        <v>нд</v>
      </c>
      <c r="AA151" s="59" t="str">
        <f>IF(SUM(Q151)-SUM(L151)=0,"нд",SUM(Q151)-SUM(L151))</f>
        <v>нд</v>
      </c>
      <c r="AB151" s="105" t="str">
        <f t="shared" si="362"/>
        <v>нд</v>
      </c>
      <c r="AC151" s="34" t="s">
        <v>26</v>
      </c>
    </row>
    <row r="152" spans="1:29" s="61" customFormat="1" ht="47.25" x14ac:dyDescent="0.25">
      <c r="A152" s="38" t="s">
        <v>307</v>
      </c>
      <c r="B152" s="39" t="s">
        <v>308</v>
      </c>
      <c r="C152" s="40" t="s">
        <v>25</v>
      </c>
      <c r="D152" s="40">
        <f t="shared" ref="D152:E152" si="373">IF(NOT(SUM(D153,D155,D157,D159,D161,D163,D166,D168)=0),SUM(D153,D155,D157,D159,D161,D163,D166,D168),"нд")</f>
        <v>8.2119999999999997</v>
      </c>
      <c r="E152" s="53">
        <f t="shared" si="373"/>
        <v>22.762</v>
      </c>
      <c r="F152" s="53" t="s">
        <v>26</v>
      </c>
      <c r="G152" s="53">
        <f t="shared" ref="G152:S152" si="374">IF(NOT(SUM(G153,G155,G157,G159,G161,G163,G166,G168)=0),SUM(G153,G155,G157,G159,G161,G163,G166,G168),"нд")</f>
        <v>8.2119999999999997</v>
      </c>
      <c r="H152" s="53">
        <f t="shared" si="374"/>
        <v>8.2119999999999997</v>
      </c>
      <c r="I152" s="53" t="str">
        <f t="shared" si="374"/>
        <v>нд</v>
      </c>
      <c r="J152" s="53" t="str">
        <f t="shared" si="374"/>
        <v>нд</v>
      </c>
      <c r="K152" s="53">
        <f t="shared" si="374"/>
        <v>8.2119999999999997</v>
      </c>
      <c r="L152" s="53" t="str">
        <f t="shared" si="374"/>
        <v>нд</v>
      </c>
      <c r="M152" s="53">
        <f t="shared" si="374"/>
        <v>8.1950000000000003</v>
      </c>
      <c r="N152" s="53" t="str">
        <f t="shared" si="374"/>
        <v>нд</v>
      </c>
      <c r="O152" s="53" t="str">
        <f t="shared" si="374"/>
        <v>нд</v>
      </c>
      <c r="P152" s="53">
        <f t="shared" si="374"/>
        <v>8.1950000000000003</v>
      </c>
      <c r="Q152" s="53" t="str">
        <f t="shared" si="374"/>
        <v>нд</v>
      </c>
      <c r="R152" s="53" t="str">
        <f t="shared" si="374"/>
        <v>нд</v>
      </c>
      <c r="S152" s="53">
        <f t="shared" si="374"/>
        <v>-1.699999999999946E-2</v>
      </c>
      <c r="T152" s="115">
        <f t="shared" si="358"/>
        <v>-0.21</v>
      </c>
      <c r="U152" s="53" t="str">
        <f t="shared" ref="U152" si="375">IF(NOT(SUM(U153,U155,U157,U159,U161,U163,U166,U168)=0),SUM(U153,U155,U157,U159,U161,U163,U166,U168),"нд")</f>
        <v>нд</v>
      </c>
      <c r="V152" s="115" t="str">
        <f t="shared" si="359"/>
        <v>нд</v>
      </c>
      <c r="W152" s="53" t="str">
        <f t="shared" ref="W152" si="376">IF(NOT(SUM(W153,W155,W157,W159,W161,W163,W166,W168)=0),SUM(W153,W155,W157,W159,W161,W163,W166,W168),"нд")</f>
        <v>нд</v>
      </c>
      <c r="X152" s="115" t="str">
        <f t="shared" si="360"/>
        <v>нд</v>
      </c>
      <c r="Y152" s="53">
        <f t="shared" ref="Y152" si="377">IF(NOT(SUM(Y153,Y155,Y157,Y159,Y161,Y163,Y166,Y168)=0),SUM(Y153,Y155,Y157,Y159,Y161,Y163,Y166,Y168),"нд")</f>
        <v>-1.699999999999946E-2</v>
      </c>
      <c r="Z152" s="115">
        <f t="shared" si="361"/>
        <v>-0.21</v>
      </c>
      <c r="AA152" s="53" t="str">
        <f t="shared" ref="AA152" si="378">IF(NOT(SUM(AA153,AA155,AA157,AA159,AA161,AA163,AA166,AA168)=0),SUM(AA153,AA155,AA157,AA159,AA161,AA163,AA166,AA168),"нд")</f>
        <v>нд</v>
      </c>
      <c r="AB152" s="115" t="str">
        <f t="shared" si="362"/>
        <v>нд</v>
      </c>
      <c r="AC152" s="40" t="s">
        <v>384</v>
      </c>
    </row>
    <row r="153" spans="1:29" s="61" customFormat="1" ht="47.25" customHeight="1" x14ac:dyDescent="0.25">
      <c r="A153" s="41" t="s">
        <v>309</v>
      </c>
      <c r="B153" s="42" t="s">
        <v>310</v>
      </c>
      <c r="C153" s="43" t="s">
        <v>25</v>
      </c>
      <c r="D153" s="43" t="str">
        <f t="shared" ref="D153:E153" si="379">IF(NOT(SUM(D154)=0),SUM(D154),"нд")</f>
        <v>нд</v>
      </c>
      <c r="E153" s="43" t="str">
        <f t="shared" si="379"/>
        <v>нд</v>
      </c>
      <c r="F153" s="43" t="str">
        <f t="shared" ref="F153:G153" si="380">IF(NOT(SUM(F154)=0),SUM(F154),"нд")</f>
        <v>нд</v>
      </c>
      <c r="G153" s="43" t="str">
        <f t="shared" si="380"/>
        <v>нд</v>
      </c>
      <c r="H153" s="43" t="str">
        <f t="shared" ref="H153:Q153" si="381">IF(NOT(SUM(H154)=0),SUM(H154),"нд")</f>
        <v>нд</v>
      </c>
      <c r="I153" s="43" t="str">
        <f t="shared" si="381"/>
        <v>нд</v>
      </c>
      <c r="J153" s="43" t="str">
        <f t="shared" si="381"/>
        <v>нд</v>
      </c>
      <c r="K153" s="43" t="str">
        <f t="shared" si="381"/>
        <v>нд</v>
      </c>
      <c r="L153" s="43" t="str">
        <f t="shared" si="381"/>
        <v>нд</v>
      </c>
      <c r="M153" s="43" t="str">
        <f t="shared" si="381"/>
        <v>нд</v>
      </c>
      <c r="N153" s="43" t="str">
        <f t="shared" si="381"/>
        <v>нд</v>
      </c>
      <c r="O153" s="43" t="str">
        <f t="shared" si="381"/>
        <v>нд</v>
      </c>
      <c r="P153" s="43" t="str">
        <f t="shared" si="381"/>
        <v>нд</v>
      </c>
      <c r="Q153" s="43" t="str">
        <f t="shared" si="381"/>
        <v>нд</v>
      </c>
      <c r="R153" s="43" t="str">
        <f t="shared" ref="R153" si="382">IF(NOT(SUM(R154)=0),SUM(R154),"нд")</f>
        <v>нд</v>
      </c>
      <c r="S153" s="54" t="str">
        <f t="shared" ref="S153:AA161" si="383">IF(NOT(SUM(S154)=0),SUM(S154),"нд")</f>
        <v>нд</v>
      </c>
      <c r="T153" s="116" t="str">
        <f t="shared" si="358"/>
        <v>нд</v>
      </c>
      <c r="U153" s="54" t="str">
        <f t="shared" ref="U153" si="384">IF(NOT(SUM(U154)=0),SUM(U154),"нд")</f>
        <v>нд</v>
      </c>
      <c r="V153" s="116" t="str">
        <f t="shared" si="359"/>
        <v>нд</v>
      </c>
      <c r="W153" s="54" t="str">
        <f t="shared" ref="W153" si="385">IF(NOT(SUM(W154)=0),SUM(W154),"нд")</f>
        <v>нд</v>
      </c>
      <c r="X153" s="116" t="str">
        <f t="shared" si="360"/>
        <v>нд</v>
      </c>
      <c r="Y153" s="54" t="str">
        <f t="shared" ref="Y153" si="386">IF(NOT(SUM(Y154)=0),SUM(Y154),"нд")</f>
        <v>нд</v>
      </c>
      <c r="Z153" s="116" t="str">
        <f t="shared" si="361"/>
        <v>нд</v>
      </c>
      <c r="AA153" s="54" t="str">
        <f t="shared" ref="AA153" si="387">IF(NOT(SUM(AA154)=0),SUM(AA154),"нд")</f>
        <v>нд</v>
      </c>
      <c r="AB153" s="116" t="str">
        <f t="shared" si="362"/>
        <v>нд</v>
      </c>
      <c r="AC153" s="43" t="s">
        <v>384</v>
      </c>
    </row>
    <row r="154" spans="1:29" s="61" customFormat="1" x14ac:dyDescent="0.25">
      <c r="A154" s="34" t="s">
        <v>26</v>
      </c>
      <c r="B154" s="34" t="s">
        <v>26</v>
      </c>
      <c r="C154" s="34" t="s">
        <v>26</v>
      </c>
      <c r="D154" s="34" t="s">
        <v>26</v>
      </c>
      <c r="E154" s="34" t="s">
        <v>26</v>
      </c>
      <c r="F154" s="34" t="s">
        <v>26</v>
      </c>
      <c r="G154" s="34" t="s">
        <v>26</v>
      </c>
      <c r="H154" s="34" t="s">
        <v>26</v>
      </c>
      <c r="I154" s="34" t="s">
        <v>26</v>
      </c>
      <c r="J154" s="34" t="s">
        <v>26</v>
      </c>
      <c r="K154" s="34" t="s">
        <v>26</v>
      </c>
      <c r="L154" s="34" t="s">
        <v>26</v>
      </c>
      <c r="M154" s="34" t="s">
        <v>26</v>
      </c>
      <c r="N154" s="34" t="s">
        <v>26</v>
      </c>
      <c r="O154" s="34" t="s">
        <v>26</v>
      </c>
      <c r="P154" s="34" t="s">
        <v>26</v>
      </c>
      <c r="Q154" s="34" t="s">
        <v>26</v>
      </c>
      <c r="R154" s="86" t="str">
        <f t="shared" ref="R154" si="388">IF(NOT(OR(G154="нд",I154="нд")),G154-I154,G154)</f>
        <v>нд</v>
      </c>
      <c r="S154" s="59" t="str">
        <f>IF(NOT(SUM(U154,W154,Y154,AA154)=0),SUM(U154,W154,Y154,AA154),"нд")</f>
        <v>нд</v>
      </c>
      <c r="T154" s="105" t="str">
        <f t="shared" si="358"/>
        <v>нд</v>
      </c>
      <c r="U154" s="59" t="str">
        <f>IF(SUM(N154)-SUM(I154)=0,"нд",SUM(N154)-SUM(I154))</f>
        <v>нд</v>
      </c>
      <c r="V154" s="105" t="str">
        <f t="shared" si="359"/>
        <v>нд</v>
      </c>
      <c r="W154" s="59" t="str">
        <f>IF(SUM(O154)-SUM(J154)=0,"нд",SUM(O154)-SUM(J154))</f>
        <v>нд</v>
      </c>
      <c r="X154" s="105" t="str">
        <f t="shared" si="360"/>
        <v>нд</v>
      </c>
      <c r="Y154" s="59" t="str">
        <f>IF(SUM(P154)-SUM(K154)=0,"нд",SUM(P154)-SUM(K154))</f>
        <v>нд</v>
      </c>
      <c r="Z154" s="105" t="str">
        <f t="shared" si="361"/>
        <v>нд</v>
      </c>
      <c r="AA154" s="59" t="str">
        <f>IF(SUM(Q154)-SUM(L154)=0,"нд",SUM(Q154)-SUM(L154))</f>
        <v>нд</v>
      </c>
      <c r="AB154" s="105" t="str">
        <f t="shared" si="362"/>
        <v>нд</v>
      </c>
      <c r="AC154" s="34" t="s">
        <v>26</v>
      </c>
    </row>
    <row r="155" spans="1:29" s="61" customFormat="1" ht="31.5" x14ac:dyDescent="0.25">
      <c r="A155" s="41" t="s">
        <v>311</v>
      </c>
      <c r="B155" s="42" t="s">
        <v>312</v>
      </c>
      <c r="C155" s="43" t="s">
        <v>25</v>
      </c>
      <c r="D155" s="43" t="str">
        <f t="shared" ref="D155" si="389">IF(NOT(SUM(D156)=0),SUM(D156),"нд")</f>
        <v>нд</v>
      </c>
      <c r="E155" s="43" t="str">
        <f t="shared" ref="E155" si="390">IF(NOT(SUM(E156)=0),SUM(E156),"нд")</f>
        <v>нд</v>
      </c>
      <c r="F155" s="43" t="str">
        <f t="shared" ref="F155:G155" si="391">IF(NOT(SUM(F156)=0),SUM(F156),"нд")</f>
        <v>нд</v>
      </c>
      <c r="G155" s="43" t="str">
        <f t="shared" si="391"/>
        <v>нд</v>
      </c>
      <c r="H155" s="43" t="str">
        <f t="shared" ref="H155:Q155" si="392">IF(NOT(SUM(H156)=0),SUM(H156),"нд")</f>
        <v>нд</v>
      </c>
      <c r="I155" s="43" t="str">
        <f t="shared" si="392"/>
        <v>нд</v>
      </c>
      <c r="J155" s="43" t="str">
        <f t="shared" si="392"/>
        <v>нд</v>
      </c>
      <c r="K155" s="43" t="str">
        <f t="shared" si="392"/>
        <v>нд</v>
      </c>
      <c r="L155" s="43" t="str">
        <f t="shared" si="392"/>
        <v>нд</v>
      </c>
      <c r="M155" s="43" t="str">
        <f t="shared" si="392"/>
        <v>нд</v>
      </c>
      <c r="N155" s="43" t="str">
        <f t="shared" si="392"/>
        <v>нд</v>
      </c>
      <c r="O155" s="43" t="str">
        <f t="shared" si="392"/>
        <v>нд</v>
      </c>
      <c r="P155" s="43" t="str">
        <f t="shared" si="392"/>
        <v>нд</v>
      </c>
      <c r="Q155" s="43" t="str">
        <f t="shared" si="392"/>
        <v>нд</v>
      </c>
      <c r="R155" s="43" t="str">
        <f t="shared" ref="R155" si="393">IF(NOT(SUM(R156)=0),SUM(R156),"нд")</f>
        <v>нд</v>
      </c>
      <c r="S155" s="54" t="str">
        <f t="shared" si="383"/>
        <v>нд</v>
      </c>
      <c r="T155" s="116" t="str">
        <f>IF(NOT(IFERROR(ROUND((M155-H155)/H155*100,2),"нд")=0),IFERROR(ROUND((M155-H155)/H155*100,2),"нд"),"нд")</f>
        <v>нд</v>
      </c>
      <c r="U155" s="54" t="str">
        <f t="shared" si="383"/>
        <v>нд</v>
      </c>
      <c r="V155" s="116" t="str">
        <f t="shared" si="359"/>
        <v>нд</v>
      </c>
      <c r="W155" s="54" t="str">
        <f t="shared" si="383"/>
        <v>нд</v>
      </c>
      <c r="X155" s="116" t="str">
        <f t="shared" si="360"/>
        <v>нд</v>
      </c>
      <c r="Y155" s="54" t="str">
        <f t="shared" si="383"/>
        <v>нд</v>
      </c>
      <c r="Z155" s="116" t="str">
        <f t="shared" si="361"/>
        <v>нд</v>
      </c>
      <c r="AA155" s="54" t="str">
        <f t="shared" si="383"/>
        <v>нд</v>
      </c>
      <c r="AB155" s="116" t="str">
        <f t="shared" si="362"/>
        <v>нд</v>
      </c>
      <c r="AC155" s="43" t="s">
        <v>384</v>
      </c>
    </row>
    <row r="156" spans="1:29" s="61" customFormat="1" x14ac:dyDescent="0.25">
      <c r="A156" s="34" t="s">
        <v>26</v>
      </c>
      <c r="B156" s="34" t="s">
        <v>26</v>
      </c>
      <c r="C156" s="34" t="s">
        <v>26</v>
      </c>
      <c r="D156" s="34" t="s">
        <v>26</v>
      </c>
      <c r="E156" s="34" t="s">
        <v>26</v>
      </c>
      <c r="F156" s="34" t="s">
        <v>26</v>
      </c>
      <c r="G156" s="34" t="s">
        <v>26</v>
      </c>
      <c r="H156" s="34" t="s">
        <v>26</v>
      </c>
      <c r="I156" s="34" t="s">
        <v>26</v>
      </c>
      <c r="J156" s="34" t="s">
        <v>26</v>
      </c>
      <c r="K156" s="34" t="s">
        <v>26</v>
      </c>
      <c r="L156" s="34" t="s">
        <v>26</v>
      </c>
      <c r="M156" s="34" t="s">
        <v>26</v>
      </c>
      <c r="N156" s="34" t="s">
        <v>26</v>
      </c>
      <c r="O156" s="34" t="s">
        <v>26</v>
      </c>
      <c r="P156" s="34" t="s">
        <v>26</v>
      </c>
      <c r="Q156" s="34" t="s">
        <v>26</v>
      </c>
      <c r="R156" s="86" t="str">
        <f t="shared" ref="R156" si="394">IF(NOT(OR(G156="нд",I156="нд")),G156-I156,G156)</f>
        <v>нд</v>
      </c>
      <c r="S156" s="59" t="str">
        <f>IF(NOT(SUM(U156,W156,Y156,AA156)=0),SUM(U156,W156,Y156,AA156),"нд")</f>
        <v>нд</v>
      </c>
      <c r="T156" s="105" t="str">
        <f t="shared" si="358"/>
        <v>нд</v>
      </c>
      <c r="U156" s="59" t="str">
        <f>IF(SUM(N156)-SUM(I156)=0,"нд",SUM(N156)-SUM(I156))</f>
        <v>нд</v>
      </c>
      <c r="V156" s="105" t="str">
        <f t="shared" si="359"/>
        <v>нд</v>
      </c>
      <c r="W156" s="59" t="str">
        <f>IF(SUM(O156)-SUM(J156)=0,"нд",SUM(O156)-SUM(J156))</f>
        <v>нд</v>
      </c>
      <c r="X156" s="105" t="str">
        <f t="shared" si="360"/>
        <v>нд</v>
      </c>
      <c r="Y156" s="59" t="str">
        <f>IF(SUM(P156)-SUM(K156)=0,"нд",SUM(P156)-SUM(K156))</f>
        <v>нд</v>
      </c>
      <c r="Z156" s="105" t="str">
        <f t="shared" si="361"/>
        <v>нд</v>
      </c>
      <c r="AA156" s="59" t="str">
        <f>IF(SUM(Q156)-SUM(L156)=0,"нд",SUM(Q156)-SUM(L156))</f>
        <v>нд</v>
      </c>
      <c r="AB156" s="105" t="str">
        <f t="shared" si="362"/>
        <v>нд</v>
      </c>
      <c r="AC156" s="34" t="s">
        <v>26</v>
      </c>
    </row>
    <row r="157" spans="1:29" s="61" customFormat="1" ht="31.5" x14ac:dyDescent="0.25">
      <c r="A157" s="41" t="s">
        <v>313</v>
      </c>
      <c r="B157" s="42" t="s">
        <v>314</v>
      </c>
      <c r="C157" s="43" t="s">
        <v>25</v>
      </c>
      <c r="D157" s="43" t="str">
        <f t="shared" ref="D157" si="395">IF(NOT(SUM(D158)=0),SUM(D158),"нд")</f>
        <v>нд</v>
      </c>
      <c r="E157" s="43" t="str">
        <f t="shared" ref="E157" si="396">IF(NOT(SUM(E158)=0),SUM(E158),"нд")</f>
        <v>нд</v>
      </c>
      <c r="F157" s="43" t="str">
        <f t="shared" ref="F157:G157" si="397">IF(NOT(SUM(F158)=0),SUM(F158),"нд")</f>
        <v>нд</v>
      </c>
      <c r="G157" s="43" t="str">
        <f t="shared" si="397"/>
        <v>нд</v>
      </c>
      <c r="H157" s="43" t="str">
        <f t="shared" ref="H157:Q157" si="398">IF(NOT(SUM(H158)=0),SUM(H158),"нд")</f>
        <v>нд</v>
      </c>
      <c r="I157" s="43" t="str">
        <f t="shared" si="398"/>
        <v>нд</v>
      </c>
      <c r="J157" s="43" t="str">
        <f t="shared" si="398"/>
        <v>нд</v>
      </c>
      <c r="K157" s="43" t="str">
        <f t="shared" si="398"/>
        <v>нд</v>
      </c>
      <c r="L157" s="43" t="str">
        <f t="shared" si="398"/>
        <v>нд</v>
      </c>
      <c r="M157" s="43" t="str">
        <f t="shared" si="398"/>
        <v>нд</v>
      </c>
      <c r="N157" s="43" t="str">
        <f t="shared" si="398"/>
        <v>нд</v>
      </c>
      <c r="O157" s="43" t="str">
        <f t="shared" si="398"/>
        <v>нд</v>
      </c>
      <c r="P157" s="43" t="str">
        <f t="shared" si="398"/>
        <v>нд</v>
      </c>
      <c r="Q157" s="43" t="str">
        <f t="shared" si="398"/>
        <v>нд</v>
      </c>
      <c r="R157" s="43" t="str">
        <f t="shared" ref="R157" si="399">IF(NOT(SUM(R158)=0),SUM(R158),"нд")</f>
        <v>нд</v>
      </c>
      <c r="S157" s="54" t="str">
        <f t="shared" si="383"/>
        <v>нд</v>
      </c>
      <c r="T157" s="116" t="str">
        <f>IF(NOT(IFERROR(ROUND((M157-H157)/H157*100,2),"нд")=0),IFERROR(ROUND((M157-H157)/H157*100,2),"нд"),"нд")</f>
        <v>нд</v>
      </c>
      <c r="U157" s="54" t="str">
        <f t="shared" si="383"/>
        <v>нд</v>
      </c>
      <c r="V157" s="116" t="str">
        <f t="shared" ref="V157" si="400">IF(NOT(IFERROR(ROUND((N157-I157)/I157*100,2),"нд")=0),IFERROR(ROUND((N157-I157)/I157*100,2),"нд"),"нд")</f>
        <v>нд</v>
      </c>
      <c r="W157" s="54" t="str">
        <f t="shared" si="383"/>
        <v>нд</v>
      </c>
      <c r="X157" s="116" t="str">
        <f t="shared" ref="X157" si="401">IF(NOT(IFERROR(ROUND((O157-J157)/J157*100,2),"нд")=0),IFERROR(ROUND((O157-J157)/J157*100,2),"нд"),"нд")</f>
        <v>нд</v>
      </c>
      <c r="Y157" s="54" t="str">
        <f t="shared" si="383"/>
        <v>нд</v>
      </c>
      <c r="Z157" s="116" t="str">
        <f t="shared" ref="Z157" si="402">IF(NOT(IFERROR(ROUND((P157-K157)/K157*100,2),"нд")=0),IFERROR(ROUND((P157-K157)/K157*100,2),"нд"),"нд")</f>
        <v>нд</v>
      </c>
      <c r="AA157" s="54" t="str">
        <f t="shared" si="383"/>
        <v>нд</v>
      </c>
      <c r="AB157" s="116" t="str">
        <f t="shared" ref="AB157" si="403">IF(NOT(IFERROR(ROUND((Q157-L157)/L157*100,2),"нд")=0),IFERROR(ROUND((Q157-L157)/L157*100,2),"нд"),"нд")</f>
        <v>нд</v>
      </c>
      <c r="AC157" s="43" t="s">
        <v>384</v>
      </c>
    </row>
    <row r="158" spans="1:29" s="61" customFormat="1" x14ac:dyDescent="0.25">
      <c r="A158" s="34" t="s">
        <v>26</v>
      </c>
      <c r="B158" s="34" t="s">
        <v>26</v>
      </c>
      <c r="C158" s="34" t="s">
        <v>26</v>
      </c>
      <c r="D158" s="34" t="s">
        <v>26</v>
      </c>
      <c r="E158" s="34" t="s">
        <v>26</v>
      </c>
      <c r="F158" s="34" t="s">
        <v>26</v>
      </c>
      <c r="G158" s="34" t="s">
        <v>26</v>
      </c>
      <c r="H158" s="34" t="s">
        <v>26</v>
      </c>
      <c r="I158" s="34" t="s">
        <v>26</v>
      </c>
      <c r="J158" s="34" t="s">
        <v>26</v>
      </c>
      <c r="K158" s="34" t="s">
        <v>26</v>
      </c>
      <c r="L158" s="34" t="s">
        <v>26</v>
      </c>
      <c r="M158" s="34" t="s">
        <v>26</v>
      </c>
      <c r="N158" s="34" t="s">
        <v>26</v>
      </c>
      <c r="O158" s="34" t="s">
        <v>26</v>
      </c>
      <c r="P158" s="34" t="s">
        <v>26</v>
      </c>
      <c r="Q158" s="34" t="s">
        <v>26</v>
      </c>
      <c r="R158" s="86" t="str">
        <f t="shared" ref="R158" si="404">IF(NOT(OR(G158="нд",I158="нд")),G158-I158,G158)</f>
        <v>нд</v>
      </c>
      <c r="S158" s="59" t="str">
        <f>IF(NOT(SUM(U158,W158,Y158,AA158)=0),SUM(U158,W158,Y158,AA158),"нд")</f>
        <v>нд</v>
      </c>
      <c r="T158" s="105" t="str">
        <f t="shared" si="358"/>
        <v>нд</v>
      </c>
      <c r="U158" s="59" t="str">
        <f>IF(SUM(N158)-SUM(I158)=0,"нд",SUM(N158)-SUM(I158))</f>
        <v>нд</v>
      </c>
      <c r="V158" s="105" t="str">
        <f t="shared" si="359"/>
        <v>нд</v>
      </c>
      <c r="W158" s="59" t="str">
        <f>IF(SUM(O158)-SUM(J158)=0,"нд",SUM(O158)-SUM(J158))</f>
        <v>нд</v>
      </c>
      <c r="X158" s="105" t="str">
        <f t="shared" si="360"/>
        <v>нд</v>
      </c>
      <c r="Y158" s="59" t="str">
        <f>IF(SUM(P158)-SUM(K158)=0,"нд",SUM(P158)-SUM(K158))</f>
        <v>нд</v>
      </c>
      <c r="Z158" s="105" t="str">
        <f t="shared" si="361"/>
        <v>нд</v>
      </c>
      <c r="AA158" s="59" t="str">
        <f>IF(SUM(Q158)-SUM(L158)=0,"нд",SUM(Q158)-SUM(L158))</f>
        <v>нд</v>
      </c>
      <c r="AB158" s="105" t="str">
        <f t="shared" si="362"/>
        <v>нд</v>
      </c>
      <c r="AC158" s="34" t="s">
        <v>26</v>
      </c>
    </row>
    <row r="159" spans="1:29" s="61" customFormat="1" ht="33.75" customHeight="1" x14ac:dyDescent="0.25">
      <c r="A159" s="41" t="s">
        <v>315</v>
      </c>
      <c r="B159" s="42" t="s">
        <v>316</v>
      </c>
      <c r="C159" s="43" t="s">
        <v>25</v>
      </c>
      <c r="D159" s="43" t="str">
        <f t="shared" ref="D159" si="405">IF(NOT(SUM(D160)=0),SUM(D160),"нд")</f>
        <v>нд</v>
      </c>
      <c r="E159" s="43" t="str">
        <f t="shared" ref="E159" si="406">IF(NOT(SUM(E160)=0),SUM(E160),"нд")</f>
        <v>нд</v>
      </c>
      <c r="F159" s="43" t="str">
        <f t="shared" ref="F159:G159" si="407">IF(NOT(SUM(F160)=0),SUM(F160),"нд")</f>
        <v>нд</v>
      </c>
      <c r="G159" s="43" t="str">
        <f t="shared" si="407"/>
        <v>нд</v>
      </c>
      <c r="H159" s="43" t="str">
        <f t="shared" ref="H159:Q159" si="408">IF(NOT(SUM(H160)=0),SUM(H160),"нд")</f>
        <v>нд</v>
      </c>
      <c r="I159" s="43" t="str">
        <f t="shared" si="408"/>
        <v>нд</v>
      </c>
      <c r="J159" s="43" t="str">
        <f t="shared" si="408"/>
        <v>нд</v>
      </c>
      <c r="K159" s="43" t="str">
        <f t="shared" si="408"/>
        <v>нд</v>
      </c>
      <c r="L159" s="43" t="str">
        <f t="shared" si="408"/>
        <v>нд</v>
      </c>
      <c r="M159" s="43" t="str">
        <f t="shared" si="408"/>
        <v>нд</v>
      </c>
      <c r="N159" s="43" t="str">
        <f t="shared" si="408"/>
        <v>нд</v>
      </c>
      <c r="O159" s="43" t="str">
        <f t="shared" si="408"/>
        <v>нд</v>
      </c>
      <c r="P159" s="43" t="str">
        <f t="shared" si="408"/>
        <v>нд</v>
      </c>
      <c r="Q159" s="43" t="str">
        <f t="shared" si="408"/>
        <v>нд</v>
      </c>
      <c r="R159" s="43" t="str">
        <f t="shared" ref="R159" si="409">IF(NOT(SUM(R160)=0),SUM(R160),"нд")</f>
        <v>нд</v>
      </c>
      <c r="S159" s="54" t="str">
        <f t="shared" si="383"/>
        <v>нд</v>
      </c>
      <c r="T159" s="116" t="str">
        <f>IF(NOT(IFERROR(ROUND((M159-H159)/H159*100,2),"нд")=0),IFERROR(ROUND((M159-H159)/H159*100,2),"нд"),"нд")</f>
        <v>нд</v>
      </c>
      <c r="U159" s="54" t="str">
        <f t="shared" si="383"/>
        <v>нд</v>
      </c>
      <c r="V159" s="116" t="str">
        <f t="shared" ref="V159" si="410">IF(NOT(IFERROR(ROUND((N159-I159)/I159*100,2),"нд")=0),IFERROR(ROUND((N159-I159)/I159*100,2),"нд"),"нд")</f>
        <v>нд</v>
      </c>
      <c r="W159" s="54" t="str">
        <f t="shared" si="383"/>
        <v>нд</v>
      </c>
      <c r="X159" s="116" t="str">
        <f t="shared" ref="X159" si="411">IF(NOT(IFERROR(ROUND((O159-J159)/J159*100,2),"нд")=0),IFERROR(ROUND((O159-J159)/J159*100,2),"нд"),"нд")</f>
        <v>нд</v>
      </c>
      <c r="Y159" s="54" t="str">
        <f t="shared" si="383"/>
        <v>нд</v>
      </c>
      <c r="Z159" s="116" t="str">
        <f t="shared" ref="Z159" si="412">IF(NOT(IFERROR(ROUND((P159-K159)/K159*100,2),"нд")=0),IFERROR(ROUND((P159-K159)/K159*100,2),"нд"),"нд")</f>
        <v>нд</v>
      </c>
      <c r="AA159" s="54" t="str">
        <f t="shared" si="383"/>
        <v>нд</v>
      </c>
      <c r="AB159" s="116" t="str">
        <f t="shared" ref="AB159" si="413">IF(NOT(IFERROR(ROUND((Q159-L159)/L159*100,2),"нд")=0),IFERROR(ROUND((Q159-L159)/L159*100,2),"нд"),"нд")</f>
        <v>нд</v>
      </c>
      <c r="AC159" s="43" t="s">
        <v>384</v>
      </c>
    </row>
    <row r="160" spans="1:29" s="61" customFormat="1" x14ac:dyDescent="0.25">
      <c r="A160" s="34" t="s">
        <v>26</v>
      </c>
      <c r="B160" s="34" t="s">
        <v>26</v>
      </c>
      <c r="C160" s="34" t="s">
        <v>26</v>
      </c>
      <c r="D160" s="34" t="s">
        <v>26</v>
      </c>
      <c r="E160" s="34" t="s">
        <v>26</v>
      </c>
      <c r="F160" s="34" t="s">
        <v>26</v>
      </c>
      <c r="G160" s="34" t="s">
        <v>26</v>
      </c>
      <c r="H160" s="34" t="s">
        <v>26</v>
      </c>
      <c r="I160" s="34" t="s">
        <v>26</v>
      </c>
      <c r="J160" s="34" t="s">
        <v>26</v>
      </c>
      <c r="K160" s="34" t="s">
        <v>26</v>
      </c>
      <c r="L160" s="34" t="s">
        <v>26</v>
      </c>
      <c r="M160" s="34" t="s">
        <v>26</v>
      </c>
      <c r="N160" s="34" t="s">
        <v>26</v>
      </c>
      <c r="O160" s="34" t="s">
        <v>26</v>
      </c>
      <c r="P160" s="34" t="s">
        <v>26</v>
      </c>
      <c r="Q160" s="34" t="s">
        <v>26</v>
      </c>
      <c r="R160" s="86" t="str">
        <f t="shared" ref="R160" si="414">IF(NOT(OR(G160="нд",I160="нд")),G160-I160,G160)</f>
        <v>нд</v>
      </c>
      <c r="S160" s="59" t="str">
        <f>IF(NOT(SUM(U160,W160,Y160,AA160)=0),SUM(U160,W160,Y160,AA160),"нд")</f>
        <v>нд</v>
      </c>
      <c r="T160" s="105" t="str">
        <f t="shared" si="358"/>
        <v>нд</v>
      </c>
      <c r="U160" s="59" t="str">
        <f>IF(SUM(N160)-SUM(I160)=0,"нд",SUM(N160)-SUM(I160))</f>
        <v>нд</v>
      </c>
      <c r="V160" s="105" t="str">
        <f t="shared" si="359"/>
        <v>нд</v>
      </c>
      <c r="W160" s="59" t="str">
        <f>IF(SUM(O160)-SUM(J160)=0,"нд",SUM(O160)-SUM(J160))</f>
        <v>нд</v>
      </c>
      <c r="X160" s="105" t="str">
        <f t="shared" si="360"/>
        <v>нд</v>
      </c>
      <c r="Y160" s="59" t="str">
        <f>IF(SUM(P160)-SUM(K160)=0,"нд",SUM(P160)-SUM(K160))</f>
        <v>нд</v>
      </c>
      <c r="Z160" s="105" t="str">
        <f t="shared" si="361"/>
        <v>нд</v>
      </c>
      <c r="AA160" s="59" t="str">
        <f>IF(SUM(Q160)-SUM(L160)=0,"нд",SUM(Q160)-SUM(L160))</f>
        <v>нд</v>
      </c>
      <c r="AB160" s="105" t="str">
        <f t="shared" si="362"/>
        <v>нд</v>
      </c>
      <c r="AC160" s="34" t="s">
        <v>26</v>
      </c>
    </row>
    <row r="161" spans="1:29" s="61" customFormat="1" ht="53.25" customHeight="1" x14ac:dyDescent="0.25">
      <c r="A161" s="41" t="s">
        <v>317</v>
      </c>
      <c r="B161" s="42" t="s">
        <v>318</v>
      </c>
      <c r="C161" s="43" t="s">
        <v>25</v>
      </c>
      <c r="D161" s="43" t="str">
        <f t="shared" ref="D161" si="415">IF(NOT(SUM(D162)=0),SUM(D162),"нд")</f>
        <v>нд</v>
      </c>
      <c r="E161" s="43" t="str">
        <f t="shared" ref="E161" si="416">IF(NOT(SUM(E162)=0),SUM(E162),"нд")</f>
        <v>нд</v>
      </c>
      <c r="F161" s="43" t="str">
        <f t="shared" ref="F161:G161" si="417">IF(NOT(SUM(F162)=0),SUM(F162),"нд")</f>
        <v>нд</v>
      </c>
      <c r="G161" s="43" t="str">
        <f t="shared" si="417"/>
        <v>нд</v>
      </c>
      <c r="H161" s="43" t="str">
        <f t="shared" ref="H161:Q161" si="418">IF(NOT(SUM(H162)=0),SUM(H162),"нд")</f>
        <v>нд</v>
      </c>
      <c r="I161" s="43" t="str">
        <f t="shared" si="418"/>
        <v>нд</v>
      </c>
      <c r="J161" s="43" t="str">
        <f t="shared" si="418"/>
        <v>нд</v>
      </c>
      <c r="K161" s="43" t="str">
        <f t="shared" si="418"/>
        <v>нд</v>
      </c>
      <c r="L161" s="43" t="str">
        <f t="shared" si="418"/>
        <v>нд</v>
      </c>
      <c r="M161" s="43" t="str">
        <f t="shared" si="418"/>
        <v>нд</v>
      </c>
      <c r="N161" s="43" t="str">
        <f t="shared" si="418"/>
        <v>нд</v>
      </c>
      <c r="O161" s="43" t="str">
        <f t="shared" si="418"/>
        <v>нд</v>
      </c>
      <c r="P161" s="43" t="str">
        <f t="shared" si="418"/>
        <v>нд</v>
      </c>
      <c r="Q161" s="43" t="str">
        <f t="shared" si="418"/>
        <v>нд</v>
      </c>
      <c r="R161" s="43" t="str">
        <f t="shared" ref="R161" si="419">IF(NOT(SUM(R162)=0),SUM(R162),"нд")</f>
        <v>нд</v>
      </c>
      <c r="S161" s="54" t="str">
        <f t="shared" si="383"/>
        <v>нд</v>
      </c>
      <c r="T161" s="116" t="str">
        <f>IF(NOT(IFERROR(ROUND((M161-H161)/H161*100,2),"нд")=0),IFERROR(ROUND((M161-H161)/H161*100,2),"нд"),"нд")</f>
        <v>нд</v>
      </c>
      <c r="U161" s="54" t="str">
        <f t="shared" si="383"/>
        <v>нд</v>
      </c>
      <c r="V161" s="116" t="str">
        <f t="shared" ref="V161" si="420">IF(NOT(IFERROR(ROUND((N161-I161)/I161*100,2),"нд")=0),IFERROR(ROUND((N161-I161)/I161*100,2),"нд"),"нд")</f>
        <v>нд</v>
      </c>
      <c r="W161" s="54" t="str">
        <f t="shared" si="383"/>
        <v>нд</v>
      </c>
      <c r="X161" s="116" t="str">
        <f t="shared" ref="X161" si="421">IF(NOT(IFERROR(ROUND((O161-J161)/J161*100,2),"нд")=0),IFERROR(ROUND((O161-J161)/J161*100,2),"нд"),"нд")</f>
        <v>нд</v>
      </c>
      <c r="Y161" s="54" t="str">
        <f t="shared" si="383"/>
        <v>нд</v>
      </c>
      <c r="Z161" s="116" t="str">
        <f t="shared" ref="Z161" si="422">IF(NOT(IFERROR(ROUND((P161-K161)/K161*100,2),"нд")=0),IFERROR(ROUND((P161-K161)/K161*100,2),"нд"),"нд")</f>
        <v>нд</v>
      </c>
      <c r="AA161" s="54" t="str">
        <f t="shared" si="383"/>
        <v>нд</v>
      </c>
      <c r="AB161" s="116" t="str">
        <f t="shared" ref="AB161" si="423">IF(NOT(IFERROR(ROUND((Q161-L161)/L161*100,2),"нд")=0),IFERROR(ROUND((Q161-L161)/L161*100,2),"нд"),"нд")</f>
        <v>нд</v>
      </c>
      <c r="AC161" s="43" t="s">
        <v>384</v>
      </c>
    </row>
    <row r="162" spans="1:29" s="61" customFormat="1" ht="16.5" customHeight="1" x14ac:dyDescent="0.25">
      <c r="A162" s="34" t="s">
        <v>26</v>
      </c>
      <c r="B162" s="34" t="s">
        <v>26</v>
      </c>
      <c r="C162" s="34" t="s">
        <v>26</v>
      </c>
      <c r="D162" s="34" t="s">
        <v>26</v>
      </c>
      <c r="E162" s="34" t="s">
        <v>26</v>
      </c>
      <c r="F162" s="34" t="s">
        <v>26</v>
      </c>
      <c r="G162" s="34" t="s">
        <v>26</v>
      </c>
      <c r="H162" s="34" t="s">
        <v>26</v>
      </c>
      <c r="I162" s="34" t="s">
        <v>26</v>
      </c>
      <c r="J162" s="34" t="s">
        <v>26</v>
      </c>
      <c r="K162" s="34" t="s">
        <v>26</v>
      </c>
      <c r="L162" s="34" t="s">
        <v>26</v>
      </c>
      <c r="M162" s="34" t="s">
        <v>26</v>
      </c>
      <c r="N162" s="34" t="s">
        <v>26</v>
      </c>
      <c r="O162" s="34" t="s">
        <v>26</v>
      </c>
      <c r="P162" s="34" t="s">
        <v>26</v>
      </c>
      <c r="Q162" s="34" t="s">
        <v>26</v>
      </c>
      <c r="R162" s="86" t="str">
        <f t="shared" ref="R162" si="424">IF(NOT(OR(G162="нд",I162="нд")),G162-I162,G162)</f>
        <v>нд</v>
      </c>
      <c r="S162" s="59" t="str">
        <f>IF(NOT(SUM(U162,W162,Y162,AA162)=0),SUM(U162,W162,Y162,AA162),"нд")</f>
        <v>нд</v>
      </c>
      <c r="T162" s="105" t="str">
        <f t="shared" si="358"/>
        <v>нд</v>
      </c>
      <c r="U162" s="59" t="str">
        <f>IF(SUM(N162)-SUM(I162)=0,"нд",SUM(N162)-SUM(I162))</f>
        <v>нд</v>
      </c>
      <c r="V162" s="105" t="str">
        <f t="shared" si="359"/>
        <v>нд</v>
      </c>
      <c r="W162" s="59" t="str">
        <f>IF(SUM(O162)-SUM(J162)=0,"нд",SUM(O162)-SUM(J162))</f>
        <v>нд</v>
      </c>
      <c r="X162" s="105" t="str">
        <f t="shared" si="360"/>
        <v>нд</v>
      </c>
      <c r="Y162" s="59" t="str">
        <f>IF(SUM(P162)-SUM(K162)=0,"нд",SUM(P162)-SUM(K162))</f>
        <v>нд</v>
      </c>
      <c r="Z162" s="105" t="str">
        <f t="shared" si="361"/>
        <v>нд</v>
      </c>
      <c r="AA162" s="59" t="str">
        <f>IF(SUM(Q162)-SUM(L162)=0,"нд",SUM(Q162)-SUM(L162))</f>
        <v>нд</v>
      </c>
      <c r="AB162" s="105" t="str">
        <f t="shared" si="362"/>
        <v>нд</v>
      </c>
      <c r="AC162" s="34" t="s">
        <v>26</v>
      </c>
    </row>
    <row r="163" spans="1:29" s="61" customFormat="1" ht="58.5" customHeight="1" x14ac:dyDescent="0.25">
      <c r="A163" s="87" t="s">
        <v>319</v>
      </c>
      <c r="B163" s="88" t="s">
        <v>320</v>
      </c>
      <c r="C163" s="58" t="s">
        <v>25</v>
      </c>
      <c r="D163" s="58">
        <f t="shared" ref="D163:D164" si="425">IF(NOT(SUM(D164)=0),SUM(D164),"нд")</f>
        <v>8.2119999999999997</v>
      </c>
      <c r="E163" s="58">
        <f t="shared" ref="E163" si="426">IF(NOT(SUM(E164)=0),SUM(E164),"нд")</f>
        <v>22.762</v>
      </c>
      <c r="F163" s="58" t="str">
        <f t="shared" ref="F163:G164" si="427">IF(NOT(SUM(F164)=0),SUM(F164),"нд")</f>
        <v>нд</v>
      </c>
      <c r="G163" s="58">
        <f t="shared" si="427"/>
        <v>8.2119999999999997</v>
      </c>
      <c r="H163" s="58">
        <f t="shared" ref="H163:Q164" si="428">IF(NOT(SUM(H164)=0),SUM(H164),"нд")</f>
        <v>8.2119999999999997</v>
      </c>
      <c r="I163" s="58" t="str">
        <f t="shared" si="428"/>
        <v>нд</v>
      </c>
      <c r="J163" s="58" t="str">
        <f t="shared" si="428"/>
        <v>нд</v>
      </c>
      <c r="K163" s="58">
        <f t="shared" si="428"/>
        <v>8.2119999999999997</v>
      </c>
      <c r="L163" s="58" t="str">
        <f t="shared" si="428"/>
        <v>нд</v>
      </c>
      <c r="M163" s="58">
        <f t="shared" si="428"/>
        <v>8.1950000000000003</v>
      </c>
      <c r="N163" s="58" t="str">
        <f t="shared" si="428"/>
        <v>нд</v>
      </c>
      <c r="O163" s="58" t="str">
        <f t="shared" si="428"/>
        <v>нд</v>
      </c>
      <c r="P163" s="58">
        <f t="shared" si="428"/>
        <v>8.1950000000000003</v>
      </c>
      <c r="Q163" s="58" t="str">
        <f t="shared" si="428"/>
        <v>нд</v>
      </c>
      <c r="R163" s="58" t="str">
        <f t="shared" ref="R163:R164" si="429">IF(NOT(SUM(R164)=0),SUM(R164),"нд")</f>
        <v>нд</v>
      </c>
      <c r="S163" s="54">
        <f t="shared" ref="S163:S164" si="430">IF(NOT(SUM(S164)=0),SUM(S164),"нд")</f>
        <v>-1.699999999999946E-2</v>
      </c>
      <c r="T163" s="116">
        <f t="shared" si="358"/>
        <v>-0.21</v>
      </c>
      <c r="U163" s="54" t="str">
        <f t="shared" ref="U163:U164" si="431">IF(NOT(SUM(U164)=0),SUM(U164),"нд")</f>
        <v>нд</v>
      </c>
      <c r="V163" s="116" t="str">
        <f t="shared" si="359"/>
        <v>нд</v>
      </c>
      <c r="W163" s="54" t="str">
        <f t="shared" ref="W163:W164" si="432">IF(NOT(SUM(W164)=0),SUM(W164),"нд")</f>
        <v>нд</v>
      </c>
      <c r="X163" s="116" t="str">
        <f t="shared" si="360"/>
        <v>нд</v>
      </c>
      <c r="Y163" s="54">
        <f t="shared" ref="Y163:Y164" si="433">IF(NOT(SUM(Y164)=0),SUM(Y164),"нд")</f>
        <v>-1.699999999999946E-2</v>
      </c>
      <c r="Z163" s="116">
        <f t="shared" si="361"/>
        <v>-0.21</v>
      </c>
      <c r="AA163" s="54" t="str">
        <f t="shared" ref="AA163:AA164" si="434">IF(NOT(SUM(AA164)=0),SUM(AA164),"нд")</f>
        <v>нд</v>
      </c>
      <c r="AB163" s="116" t="str">
        <f t="shared" si="362"/>
        <v>нд</v>
      </c>
      <c r="AC163" s="58" t="s">
        <v>384</v>
      </c>
    </row>
    <row r="164" spans="1:29" s="61" customFormat="1" x14ac:dyDescent="0.25">
      <c r="A164" s="50" t="s">
        <v>389</v>
      </c>
      <c r="B164" s="21" t="s">
        <v>31</v>
      </c>
      <c r="C164" s="14" t="s">
        <v>25</v>
      </c>
      <c r="D164" s="14">
        <f t="shared" si="425"/>
        <v>8.2119999999999997</v>
      </c>
      <c r="E164" s="14">
        <f t="shared" ref="E164" si="435">IF(NOT(SUM(E165)=0),SUM(E165),"нд")</f>
        <v>22.762</v>
      </c>
      <c r="F164" s="14" t="str">
        <f t="shared" si="427"/>
        <v>нд</v>
      </c>
      <c r="G164" s="14">
        <f t="shared" si="427"/>
        <v>8.2119999999999997</v>
      </c>
      <c r="H164" s="14">
        <f t="shared" si="428"/>
        <v>8.2119999999999997</v>
      </c>
      <c r="I164" s="14" t="str">
        <f t="shared" si="428"/>
        <v>нд</v>
      </c>
      <c r="J164" s="14" t="str">
        <f t="shared" si="428"/>
        <v>нд</v>
      </c>
      <c r="K164" s="14">
        <f t="shared" si="428"/>
        <v>8.2119999999999997</v>
      </c>
      <c r="L164" s="14" t="str">
        <f t="shared" si="428"/>
        <v>нд</v>
      </c>
      <c r="M164" s="14">
        <f t="shared" si="428"/>
        <v>8.1950000000000003</v>
      </c>
      <c r="N164" s="14" t="str">
        <f t="shared" si="428"/>
        <v>нд</v>
      </c>
      <c r="O164" s="14" t="str">
        <f t="shared" si="428"/>
        <v>нд</v>
      </c>
      <c r="P164" s="14">
        <f t="shared" si="428"/>
        <v>8.1950000000000003</v>
      </c>
      <c r="Q164" s="14" t="str">
        <f t="shared" si="428"/>
        <v>нд</v>
      </c>
      <c r="R164" s="14" t="str">
        <f t="shared" si="429"/>
        <v>нд</v>
      </c>
      <c r="S164" s="15">
        <f t="shared" si="430"/>
        <v>-1.699999999999946E-2</v>
      </c>
      <c r="T164" s="107">
        <f t="shared" si="358"/>
        <v>-0.21</v>
      </c>
      <c r="U164" s="15" t="str">
        <f t="shared" si="431"/>
        <v>нд</v>
      </c>
      <c r="V164" s="107" t="str">
        <f t="shared" si="359"/>
        <v>нд</v>
      </c>
      <c r="W164" s="15" t="str">
        <f t="shared" si="432"/>
        <v>нд</v>
      </c>
      <c r="X164" s="107" t="str">
        <f t="shared" si="360"/>
        <v>нд</v>
      </c>
      <c r="Y164" s="15">
        <f t="shared" si="433"/>
        <v>-1.699999999999946E-2</v>
      </c>
      <c r="Z164" s="107">
        <f t="shared" si="361"/>
        <v>-0.21</v>
      </c>
      <c r="AA164" s="15" t="str">
        <f t="shared" si="434"/>
        <v>нд</v>
      </c>
      <c r="AB164" s="107" t="str">
        <f t="shared" si="362"/>
        <v>нд</v>
      </c>
      <c r="AC164" s="14" t="s">
        <v>384</v>
      </c>
    </row>
    <row r="165" spans="1:29" s="61" customFormat="1" ht="63" x14ac:dyDescent="0.25">
      <c r="A165" s="72" t="s">
        <v>387</v>
      </c>
      <c r="B165" s="89" t="s">
        <v>388</v>
      </c>
      <c r="C165" s="72" t="s">
        <v>465</v>
      </c>
      <c r="D165" s="65">
        <v>8.2119999999999997</v>
      </c>
      <c r="E165" s="65">
        <v>22.762</v>
      </c>
      <c r="F165" s="64" t="s">
        <v>26</v>
      </c>
      <c r="G165" s="63">
        <v>8.2119999999999997</v>
      </c>
      <c r="H165" s="126">
        <f>IF(NOT(SUM(I165,J165,K165,L165)=0),SUM(I165,J165,K165,L165),"нд")</f>
        <v>8.2119999999999997</v>
      </c>
      <c r="I165" s="64" t="s">
        <v>26</v>
      </c>
      <c r="J165" s="64" t="s">
        <v>26</v>
      </c>
      <c r="K165" s="129">
        <v>8.2119999999999997</v>
      </c>
      <c r="L165" s="64" t="s">
        <v>26</v>
      </c>
      <c r="M165" s="124">
        <f>IF(NOT(SUM(N165,O165,P165,Q165)=0),SUM(N165,O165,P165,Q165),"нд")</f>
        <v>8.1950000000000003</v>
      </c>
      <c r="N165" s="64" t="s">
        <v>26</v>
      </c>
      <c r="O165" s="64" t="s">
        <v>26</v>
      </c>
      <c r="P165" s="129">
        <v>8.1950000000000003</v>
      </c>
      <c r="Q165" s="64" t="s">
        <v>26</v>
      </c>
      <c r="R165" s="51" t="s">
        <v>26</v>
      </c>
      <c r="S165" s="59">
        <f>IF(NOT(SUM(U165,W165,Y165,AA165)=0),SUM(U165,W165,Y165,AA165),"нд")</f>
        <v>-1.699999999999946E-2</v>
      </c>
      <c r="T165" s="105">
        <f t="shared" si="358"/>
        <v>-0.21</v>
      </c>
      <c r="U165" s="59" t="str">
        <f>IF(SUM(N165)-SUM(I165)=0,"нд",SUM(N165)-SUM(I165))</f>
        <v>нд</v>
      </c>
      <c r="V165" s="105" t="str">
        <f t="shared" si="359"/>
        <v>нд</v>
      </c>
      <c r="W165" s="59" t="str">
        <f>IF(SUM(O165)-SUM(J165)=0,"нд",SUM(O165)-SUM(J165))</f>
        <v>нд</v>
      </c>
      <c r="X165" s="105" t="str">
        <f t="shared" si="360"/>
        <v>нд</v>
      </c>
      <c r="Y165" s="59">
        <f>IF(SUM(P165)-SUM(K165)=0,"нд",SUM(P165)-SUM(K165))</f>
        <v>-1.699999999999946E-2</v>
      </c>
      <c r="Z165" s="105">
        <f t="shared" si="361"/>
        <v>-0.21</v>
      </c>
      <c r="AA165" s="59" t="str">
        <f>IF(SUM(Q165)-SUM(L165)=0,"нд",SUM(Q165)-SUM(L165))</f>
        <v>нд</v>
      </c>
      <c r="AB165" s="105" t="str">
        <f t="shared" si="362"/>
        <v>нд</v>
      </c>
      <c r="AC165" s="60" t="s">
        <v>474</v>
      </c>
    </row>
    <row r="166" spans="1:29" s="61" customFormat="1" ht="63" customHeight="1" x14ac:dyDescent="0.25">
      <c r="A166" s="41" t="s">
        <v>321</v>
      </c>
      <c r="B166" s="42" t="s">
        <v>322</v>
      </c>
      <c r="C166" s="43" t="s">
        <v>25</v>
      </c>
      <c r="D166" s="43" t="str">
        <f t="shared" ref="D166" si="436">IF(NOT(SUM(D167)=0),SUM(D167),"нд")</f>
        <v>нд</v>
      </c>
      <c r="E166" s="43" t="str">
        <f t="shared" ref="E166" si="437">IF(NOT(SUM(E167)=0),SUM(E167),"нд")</f>
        <v>нд</v>
      </c>
      <c r="F166" s="43" t="str">
        <f t="shared" ref="F166:G166" si="438">IF(NOT(SUM(F167)=0),SUM(F167),"нд")</f>
        <v>нд</v>
      </c>
      <c r="G166" s="43" t="str">
        <f t="shared" si="438"/>
        <v>нд</v>
      </c>
      <c r="H166" s="43" t="str">
        <f t="shared" ref="H166:Q166" si="439">IF(NOT(SUM(H167)=0),SUM(H167),"нд")</f>
        <v>нд</v>
      </c>
      <c r="I166" s="43" t="str">
        <f t="shared" si="439"/>
        <v>нд</v>
      </c>
      <c r="J166" s="43" t="str">
        <f t="shared" si="439"/>
        <v>нд</v>
      </c>
      <c r="K166" s="43" t="str">
        <f t="shared" si="439"/>
        <v>нд</v>
      </c>
      <c r="L166" s="43" t="str">
        <f t="shared" si="439"/>
        <v>нд</v>
      </c>
      <c r="M166" s="43" t="str">
        <f t="shared" si="439"/>
        <v>нд</v>
      </c>
      <c r="N166" s="43" t="str">
        <f t="shared" si="439"/>
        <v>нд</v>
      </c>
      <c r="O166" s="43" t="str">
        <f t="shared" si="439"/>
        <v>нд</v>
      </c>
      <c r="P166" s="43" t="str">
        <f t="shared" si="439"/>
        <v>нд</v>
      </c>
      <c r="Q166" s="43" t="str">
        <f t="shared" si="439"/>
        <v>нд</v>
      </c>
      <c r="R166" s="43" t="str">
        <f t="shared" ref="R166" si="440">IF(NOT(SUM(R167)=0),SUM(R167),"нд")</f>
        <v>нд</v>
      </c>
      <c r="S166" s="54" t="str">
        <f t="shared" ref="S166:AA166" si="441">IF(NOT(SUM(S167)=0),SUM(S167),"нд")</f>
        <v>нд</v>
      </c>
      <c r="T166" s="116" t="str">
        <f>IF(NOT(IFERROR(ROUND((M166-H166)/H166*100,2),"нд")=0),IFERROR(ROUND((M166-H166)/H166*100,2),"нд"),"нд")</f>
        <v>нд</v>
      </c>
      <c r="U166" s="54" t="str">
        <f t="shared" si="441"/>
        <v>нд</v>
      </c>
      <c r="V166" s="116" t="str">
        <f t="shared" si="359"/>
        <v>нд</v>
      </c>
      <c r="W166" s="54" t="str">
        <f t="shared" si="441"/>
        <v>нд</v>
      </c>
      <c r="X166" s="116" t="str">
        <f t="shared" si="360"/>
        <v>нд</v>
      </c>
      <c r="Y166" s="54" t="str">
        <f t="shared" si="441"/>
        <v>нд</v>
      </c>
      <c r="Z166" s="116" t="str">
        <f t="shared" si="361"/>
        <v>нд</v>
      </c>
      <c r="AA166" s="54" t="str">
        <f t="shared" si="441"/>
        <v>нд</v>
      </c>
      <c r="AB166" s="116" t="str">
        <f t="shared" si="362"/>
        <v>нд</v>
      </c>
      <c r="AC166" s="43" t="s">
        <v>384</v>
      </c>
    </row>
    <row r="167" spans="1:29" s="61" customFormat="1" x14ac:dyDescent="0.25">
      <c r="A167" s="34" t="s">
        <v>26</v>
      </c>
      <c r="B167" s="34" t="s">
        <v>26</v>
      </c>
      <c r="C167" s="34" t="s">
        <v>26</v>
      </c>
      <c r="D167" s="34" t="s">
        <v>26</v>
      </c>
      <c r="E167" s="34" t="s">
        <v>26</v>
      </c>
      <c r="F167" s="34" t="s">
        <v>26</v>
      </c>
      <c r="G167" s="34" t="s">
        <v>26</v>
      </c>
      <c r="H167" s="34" t="s">
        <v>26</v>
      </c>
      <c r="I167" s="34" t="s">
        <v>26</v>
      </c>
      <c r="J167" s="34" t="s">
        <v>26</v>
      </c>
      <c r="K167" s="34" t="s">
        <v>26</v>
      </c>
      <c r="L167" s="34" t="s">
        <v>26</v>
      </c>
      <c r="M167" s="34" t="s">
        <v>26</v>
      </c>
      <c r="N167" s="34" t="s">
        <v>26</v>
      </c>
      <c r="O167" s="34" t="s">
        <v>26</v>
      </c>
      <c r="P167" s="34" t="s">
        <v>26</v>
      </c>
      <c r="Q167" s="34" t="s">
        <v>26</v>
      </c>
      <c r="R167" s="86" t="str">
        <f t="shared" ref="R167:R169" si="442">IF(NOT(OR(G167="нд",I167="нд")),G167-I167,G167)</f>
        <v>нд</v>
      </c>
      <c r="S167" s="59" t="str">
        <f>IF(NOT(SUM(U167,W167,Y167,AA167)=0),SUM(U167,W167,Y167,AA167),"нд")</f>
        <v>нд</v>
      </c>
      <c r="T167" s="105" t="str">
        <f t="shared" si="358"/>
        <v>нд</v>
      </c>
      <c r="U167" s="59" t="str">
        <f>IF(SUM(N167)-SUM(I167)=0,"нд",SUM(N167)-SUM(I167))</f>
        <v>нд</v>
      </c>
      <c r="V167" s="105" t="str">
        <f t="shared" si="359"/>
        <v>нд</v>
      </c>
      <c r="W167" s="59" t="str">
        <f>IF(SUM(O167)-SUM(J167)=0,"нд",SUM(O167)-SUM(J167))</f>
        <v>нд</v>
      </c>
      <c r="X167" s="105" t="str">
        <f t="shared" si="360"/>
        <v>нд</v>
      </c>
      <c r="Y167" s="59" t="str">
        <f>IF(SUM(P167)-SUM(K167)=0,"нд",SUM(P167)-SUM(K167))</f>
        <v>нд</v>
      </c>
      <c r="Z167" s="105" t="str">
        <f t="shared" si="361"/>
        <v>нд</v>
      </c>
      <c r="AA167" s="59" t="str">
        <f>IF(SUM(Q167)-SUM(L167)=0,"нд",SUM(Q167)-SUM(L167))</f>
        <v>нд</v>
      </c>
      <c r="AB167" s="105" t="str">
        <f t="shared" si="362"/>
        <v>нд</v>
      </c>
      <c r="AC167" s="34" t="s">
        <v>26</v>
      </c>
    </row>
    <row r="168" spans="1:29" s="61" customFormat="1" ht="47.25" x14ac:dyDescent="0.25">
      <c r="A168" s="41" t="s">
        <v>323</v>
      </c>
      <c r="B168" s="42" t="s">
        <v>324</v>
      </c>
      <c r="C168" s="43" t="s">
        <v>25</v>
      </c>
      <c r="D168" s="43" t="str">
        <f t="shared" ref="D168" si="443">IF(NOT(SUM(D169)=0),SUM(D169),"нд")</f>
        <v>нд</v>
      </c>
      <c r="E168" s="43" t="str">
        <f t="shared" ref="E168" si="444">IF(NOT(SUM(E169)=0),SUM(E169),"нд")</f>
        <v>нд</v>
      </c>
      <c r="F168" s="43" t="str">
        <f t="shared" ref="F168:G168" si="445">IF(NOT(SUM(F169)=0),SUM(F169),"нд")</f>
        <v>нд</v>
      </c>
      <c r="G168" s="43" t="str">
        <f t="shared" si="445"/>
        <v>нд</v>
      </c>
      <c r="H168" s="43" t="str">
        <f t="shared" ref="H168:Q168" si="446">IF(NOT(SUM(H169)=0),SUM(H169),"нд")</f>
        <v>нд</v>
      </c>
      <c r="I168" s="43" t="str">
        <f t="shared" si="446"/>
        <v>нд</v>
      </c>
      <c r="J168" s="43" t="str">
        <f t="shared" si="446"/>
        <v>нд</v>
      </c>
      <c r="K168" s="43" t="str">
        <f t="shared" si="446"/>
        <v>нд</v>
      </c>
      <c r="L168" s="43" t="str">
        <f t="shared" si="446"/>
        <v>нд</v>
      </c>
      <c r="M168" s="43" t="str">
        <f t="shared" si="446"/>
        <v>нд</v>
      </c>
      <c r="N168" s="43" t="str">
        <f t="shared" si="446"/>
        <v>нд</v>
      </c>
      <c r="O168" s="43" t="str">
        <f t="shared" si="446"/>
        <v>нд</v>
      </c>
      <c r="P168" s="43" t="str">
        <f t="shared" si="446"/>
        <v>нд</v>
      </c>
      <c r="Q168" s="43" t="str">
        <f t="shared" si="446"/>
        <v>нд</v>
      </c>
      <c r="R168" s="43" t="str">
        <f t="shared" ref="R168" si="447">IF(NOT(SUM(R169)=0),SUM(R169),"нд")</f>
        <v>нд</v>
      </c>
      <c r="S168" s="54" t="str">
        <f t="shared" ref="S168:AA168" si="448">IF(NOT(SUM(S169)=0),SUM(S169),"нд")</f>
        <v>нд</v>
      </c>
      <c r="T168" s="116" t="str">
        <f>IF(NOT(IFERROR(ROUND((M168-H168)/H168*100,2),"нд")=0),IFERROR(ROUND((M168-H168)/H168*100,2),"нд"),"нд")</f>
        <v>нд</v>
      </c>
      <c r="U168" s="54" t="str">
        <f t="shared" si="448"/>
        <v>нд</v>
      </c>
      <c r="V168" s="116" t="str">
        <f t="shared" si="359"/>
        <v>нд</v>
      </c>
      <c r="W168" s="54" t="str">
        <f t="shared" si="448"/>
        <v>нд</v>
      </c>
      <c r="X168" s="116" t="str">
        <f t="shared" si="360"/>
        <v>нд</v>
      </c>
      <c r="Y168" s="54" t="str">
        <f t="shared" si="448"/>
        <v>нд</v>
      </c>
      <c r="Z168" s="116" t="str">
        <f t="shared" si="361"/>
        <v>нд</v>
      </c>
      <c r="AA168" s="54" t="str">
        <f t="shared" si="448"/>
        <v>нд</v>
      </c>
      <c r="AB168" s="116" t="str">
        <f t="shared" si="362"/>
        <v>нд</v>
      </c>
      <c r="AC168" s="43" t="s">
        <v>384</v>
      </c>
    </row>
    <row r="169" spans="1:29" s="61" customFormat="1" x14ac:dyDescent="0.25">
      <c r="A169" s="34" t="s">
        <v>26</v>
      </c>
      <c r="B169" s="34" t="s">
        <v>26</v>
      </c>
      <c r="C169" s="34" t="s">
        <v>26</v>
      </c>
      <c r="D169" s="34" t="s">
        <v>26</v>
      </c>
      <c r="E169" s="34" t="s">
        <v>26</v>
      </c>
      <c r="F169" s="34" t="s">
        <v>26</v>
      </c>
      <c r="G169" s="34" t="s">
        <v>26</v>
      </c>
      <c r="H169" s="34" t="s">
        <v>26</v>
      </c>
      <c r="I169" s="34" t="s">
        <v>26</v>
      </c>
      <c r="J169" s="34" t="s">
        <v>26</v>
      </c>
      <c r="K169" s="34" t="s">
        <v>26</v>
      </c>
      <c r="L169" s="34" t="s">
        <v>26</v>
      </c>
      <c r="M169" s="34" t="s">
        <v>26</v>
      </c>
      <c r="N169" s="34" t="s">
        <v>26</v>
      </c>
      <c r="O169" s="34" t="s">
        <v>26</v>
      </c>
      <c r="P169" s="34" t="s">
        <v>26</v>
      </c>
      <c r="Q169" s="34" t="s">
        <v>26</v>
      </c>
      <c r="R169" s="86" t="str">
        <f t="shared" si="442"/>
        <v>нд</v>
      </c>
      <c r="S169" s="59" t="str">
        <f>IF(NOT(SUM(U169,W169,Y169,AA169)=0),SUM(U169,W169,Y169,AA169),"нд")</f>
        <v>нд</v>
      </c>
      <c r="T169" s="105" t="str">
        <f t="shared" si="358"/>
        <v>нд</v>
      </c>
      <c r="U169" s="59" t="str">
        <f>IF(SUM(N169)-SUM(I169)=0,"нд",SUM(N169)-SUM(I169))</f>
        <v>нд</v>
      </c>
      <c r="V169" s="105" t="str">
        <f t="shared" si="359"/>
        <v>нд</v>
      </c>
      <c r="W169" s="59" t="str">
        <f>IF(SUM(O169)-SUM(J169)=0,"нд",SUM(O169)-SUM(J169))</f>
        <v>нд</v>
      </c>
      <c r="X169" s="105" t="str">
        <f t="shared" si="360"/>
        <v>нд</v>
      </c>
      <c r="Y169" s="59" t="str">
        <f>IF(SUM(P169)-SUM(K169)=0,"нд",SUM(P169)-SUM(K169))</f>
        <v>нд</v>
      </c>
      <c r="Z169" s="105" t="str">
        <f t="shared" si="361"/>
        <v>нд</v>
      </c>
      <c r="AA169" s="59" t="str">
        <f>IF(SUM(Q169)-SUM(L169)=0,"нд",SUM(Q169)-SUM(L169))</f>
        <v>нд</v>
      </c>
      <c r="AB169" s="105" t="str">
        <f t="shared" si="362"/>
        <v>нд</v>
      </c>
      <c r="AC169" s="34" t="s">
        <v>26</v>
      </c>
    </row>
    <row r="170" spans="1:29" s="61" customFormat="1" ht="63" x14ac:dyDescent="0.25">
      <c r="A170" s="38" t="s">
        <v>325</v>
      </c>
      <c r="B170" s="39" t="s">
        <v>326</v>
      </c>
      <c r="C170" s="40" t="s">
        <v>25</v>
      </c>
      <c r="D170" s="40">
        <f t="shared" ref="D170:E170" si="449">IF(NOT(SUM(D171,D173)=0),SUM(D171,D173),"нд")</f>
        <v>5.0410000000000004</v>
      </c>
      <c r="E170" s="53">
        <f t="shared" si="449"/>
        <v>14.571</v>
      </c>
      <c r="F170" s="53">
        <f t="shared" ref="F170:S170" si="450">IF(NOT(SUM(F171,F173)=0),SUM(F171,F173),"нд")</f>
        <v>5.0410000000000004</v>
      </c>
      <c r="G170" s="53" t="str">
        <f t="shared" si="450"/>
        <v>нд</v>
      </c>
      <c r="H170" s="53" t="str">
        <f t="shared" si="450"/>
        <v>нд</v>
      </c>
      <c r="I170" s="53" t="str">
        <f t="shared" si="450"/>
        <v>нд</v>
      </c>
      <c r="J170" s="53" t="str">
        <f t="shared" si="450"/>
        <v>нд</v>
      </c>
      <c r="K170" s="53" t="str">
        <f t="shared" si="450"/>
        <v>нд</v>
      </c>
      <c r="L170" s="53" t="str">
        <f t="shared" si="450"/>
        <v>нд</v>
      </c>
      <c r="M170" s="53" t="str">
        <f t="shared" si="450"/>
        <v>нд</v>
      </c>
      <c r="N170" s="53" t="str">
        <f t="shared" si="450"/>
        <v>нд</v>
      </c>
      <c r="O170" s="53" t="str">
        <f t="shared" si="450"/>
        <v>нд</v>
      </c>
      <c r="P170" s="53" t="str">
        <f t="shared" si="450"/>
        <v>нд</v>
      </c>
      <c r="Q170" s="53" t="str">
        <f t="shared" si="450"/>
        <v>нд</v>
      </c>
      <c r="R170" s="53" t="str">
        <f t="shared" si="450"/>
        <v>нд</v>
      </c>
      <c r="S170" s="53" t="str">
        <f t="shared" si="450"/>
        <v>нд</v>
      </c>
      <c r="T170" s="115" t="str">
        <f t="shared" si="358"/>
        <v>нд</v>
      </c>
      <c r="U170" s="53" t="str">
        <f t="shared" ref="U170" si="451">IF(NOT(SUM(U171,U173)=0),SUM(U171,U173),"нд")</f>
        <v>нд</v>
      </c>
      <c r="V170" s="115" t="str">
        <f t="shared" si="359"/>
        <v>нд</v>
      </c>
      <c r="W170" s="53" t="str">
        <f t="shared" ref="W170" si="452">IF(NOT(SUM(W171,W173)=0),SUM(W171,W173),"нд")</f>
        <v>нд</v>
      </c>
      <c r="X170" s="115" t="str">
        <f t="shared" si="360"/>
        <v>нд</v>
      </c>
      <c r="Y170" s="53" t="str">
        <f t="shared" ref="Y170" si="453">IF(NOT(SUM(Y171,Y173)=0),SUM(Y171,Y173),"нд")</f>
        <v>нд</v>
      </c>
      <c r="Z170" s="115" t="str">
        <f t="shared" si="361"/>
        <v>нд</v>
      </c>
      <c r="AA170" s="53" t="str">
        <f t="shared" ref="AA170" si="454">IF(NOT(SUM(AA171,AA173)=0),SUM(AA171,AA173),"нд")</f>
        <v>нд</v>
      </c>
      <c r="AB170" s="115" t="str">
        <f t="shared" si="362"/>
        <v>нд</v>
      </c>
      <c r="AC170" s="40" t="s">
        <v>384</v>
      </c>
    </row>
    <row r="171" spans="1:29" s="61" customFormat="1" ht="31.5" x14ac:dyDescent="0.25">
      <c r="A171" s="41" t="s">
        <v>327</v>
      </c>
      <c r="B171" s="42" t="s">
        <v>328</v>
      </c>
      <c r="C171" s="43" t="s">
        <v>25</v>
      </c>
      <c r="D171" s="43" t="str">
        <f t="shared" ref="D171:E171" si="455">IF(NOT(SUM(D172)=0),SUM(D172),"нд")</f>
        <v>нд</v>
      </c>
      <c r="E171" s="43" t="str">
        <f t="shared" si="455"/>
        <v>нд</v>
      </c>
      <c r="F171" s="43" t="str">
        <f t="shared" ref="F171:G171" si="456">IF(NOT(SUM(F172)=0),SUM(F172),"нд")</f>
        <v>нд</v>
      </c>
      <c r="G171" s="43" t="str">
        <f t="shared" si="456"/>
        <v>нд</v>
      </c>
      <c r="H171" s="43" t="str">
        <f t="shared" ref="H171:Q171" si="457">IF(NOT(SUM(H172)=0),SUM(H172),"нд")</f>
        <v>нд</v>
      </c>
      <c r="I171" s="43" t="str">
        <f t="shared" si="457"/>
        <v>нд</v>
      </c>
      <c r="J171" s="43" t="str">
        <f t="shared" si="457"/>
        <v>нд</v>
      </c>
      <c r="K171" s="43" t="str">
        <f t="shared" si="457"/>
        <v>нд</v>
      </c>
      <c r="L171" s="43" t="str">
        <f t="shared" si="457"/>
        <v>нд</v>
      </c>
      <c r="M171" s="43" t="str">
        <f t="shared" si="457"/>
        <v>нд</v>
      </c>
      <c r="N171" s="43" t="str">
        <f t="shared" si="457"/>
        <v>нд</v>
      </c>
      <c r="O171" s="43" t="str">
        <f t="shared" si="457"/>
        <v>нд</v>
      </c>
      <c r="P171" s="43" t="str">
        <f t="shared" si="457"/>
        <v>нд</v>
      </c>
      <c r="Q171" s="43" t="str">
        <f t="shared" si="457"/>
        <v>нд</v>
      </c>
      <c r="R171" s="43" t="str">
        <f t="shared" ref="R171" si="458">IF(NOT(SUM(R172)=0),SUM(R172),"нд")</f>
        <v>нд</v>
      </c>
      <c r="S171" s="54" t="str">
        <f t="shared" ref="S171:AA171" si="459">IF(NOT(SUM(S172)=0),SUM(S172),"нд")</f>
        <v>нд</v>
      </c>
      <c r="T171" s="116" t="str">
        <f>IF(NOT(IFERROR(ROUND((M171-H171)/H171*100,2),"нд")=0),IFERROR(ROUND((M171-H171)/H171*100,2),"нд"),"нд")</f>
        <v>нд</v>
      </c>
      <c r="U171" s="54" t="str">
        <f t="shared" si="459"/>
        <v>нд</v>
      </c>
      <c r="V171" s="116" t="str">
        <f t="shared" ref="V171" si="460">IF(NOT(IFERROR(ROUND((N171-I171)/I171*100,2),"нд")=0),IFERROR(ROUND((N171-I171)/I171*100,2),"нд"),"нд")</f>
        <v>нд</v>
      </c>
      <c r="W171" s="54" t="str">
        <f t="shared" si="459"/>
        <v>нд</v>
      </c>
      <c r="X171" s="116" t="str">
        <f t="shared" ref="X171" si="461">IF(NOT(IFERROR(ROUND((O171-J171)/J171*100,2),"нд")=0),IFERROR(ROUND((O171-J171)/J171*100,2),"нд"),"нд")</f>
        <v>нд</v>
      </c>
      <c r="Y171" s="54" t="str">
        <f t="shared" si="459"/>
        <v>нд</v>
      </c>
      <c r="Z171" s="116" t="str">
        <f t="shared" ref="Z171" si="462">IF(NOT(IFERROR(ROUND((P171-K171)/K171*100,2),"нд")=0),IFERROR(ROUND((P171-K171)/K171*100,2),"нд"),"нд")</f>
        <v>нд</v>
      </c>
      <c r="AA171" s="54" t="str">
        <f t="shared" si="459"/>
        <v>нд</v>
      </c>
      <c r="AB171" s="116" t="str">
        <f t="shared" ref="AB171" si="463">IF(NOT(IFERROR(ROUND((Q171-L171)/L171*100,2),"нд")=0),IFERROR(ROUND((Q171-L171)/L171*100,2),"нд"),"нд")</f>
        <v>нд</v>
      </c>
      <c r="AC171" s="43" t="s">
        <v>384</v>
      </c>
    </row>
    <row r="172" spans="1:29" s="61" customFormat="1" ht="24" customHeight="1" x14ac:dyDescent="0.25">
      <c r="A172" s="34" t="s">
        <v>26</v>
      </c>
      <c r="B172" s="34" t="s">
        <v>26</v>
      </c>
      <c r="C172" s="34" t="s">
        <v>26</v>
      </c>
      <c r="D172" s="34" t="s">
        <v>26</v>
      </c>
      <c r="E172" s="34" t="s">
        <v>26</v>
      </c>
      <c r="F172" s="34" t="s">
        <v>26</v>
      </c>
      <c r="G172" s="34" t="s">
        <v>26</v>
      </c>
      <c r="H172" s="34" t="s">
        <v>26</v>
      </c>
      <c r="I172" s="34" t="s">
        <v>26</v>
      </c>
      <c r="J172" s="34" t="s">
        <v>26</v>
      </c>
      <c r="K172" s="34" t="s">
        <v>26</v>
      </c>
      <c r="L172" s="34" t="s">
        <v>26</v>
      </c>
      <c r="M172" s="34" t="s">
        <v>26</v>
      </c>
      <c r="N172" s="34" t="s">
        <v>26</v>
      </c>
      <c r="O172" s="34" t="s">
        <v>26</v>
      </c>
      <c r="P172" s="34" t="s">
        <v>26</v>
      </c>
      <c r="Q172" s="34" t="s">
        <v>26</v>
      </c>
      <c r="R172" s="86" t="str">
        <f t="shared" ref="R172" si="464">IF(NOT(OR(G172="нд",I172="нд")),G172-I172,G172)</f>
        <v>нд</v>
      </c>
      <c r="S172" s="59" t="str">
        <f>IF(NOT(SUM(U172,W172,Y172,AA172)=0),SUM(U172,W172,Y172,AA172),"нд")</f>
        <v>нд</v>
      </c>
      <c r="T172" s="105" t="str">
        <f t="shared" si="358"/>
        <v>нд</v>
      </c>
      <c r="U172" s="59" t="str">
        <f>IF(SUM(N172)-SUM(I172)=0,"нд",SUM(N172)-SUM(I172))</f>
        <v>нд</v>
      </c>
      <c r="V172" s="105" t="str">
        <f t="shared" si="359"/>
        <v>нд</v>
      </c>
      <c r="W172" s="59" t="str">
        <f>IF(SUM(O172)-SUM(J172)=0,"нд",SUM(O172)-SUM(J172))</f>
        <v>нд</v>
      </c>
      <c r="X172" s="105" t="str">
        <f t="shared" si="360"/>
        <v>нд</v>
      </c>
      <c r="Y172" s="59" t="str">
        <f>IF(SUM(P172)-SUM(K172)=0,"нд",SUM(P172)-SUM(K172))</f>
        <v>нд</v>
      </c>
      <c r="Z172" s="105" t="str">
        <f t="shared" si="361"/>
        <v>нд</v>
      </c>
      <c r="AA172" s="59" t="str">
        <f>IF(SUM(Q172)-SUM(L172)=0,"нд",SUM(Q172)-SUM(L172))</f>
        <v>нд</v>
      </c>
      <c r="AB172" s="105" t="str">
        <f t="shared" si="362"/>
        <v>нд</v>
      </c>
      <c r="AC172" s="34" t="s">
        <v>26</v>
      </c>
    </row>
    <row r="173" spans="1:29" s="61" customFormat="1" ht="57" customHeight="1" x14ac:dyDescent="0.25">
      <c r="A173" s="87" t="s">
        <v>329</v>
      </c>
      <c r="B173" s="88" t="s">
        <v>330</v>
      </c>
      <c r="C173" s="58" t="s">
        <v>25</v>
      </c>
      <c r="D173" s="58">
        <f t="shared" ref="D173" si="465">IF(NOT(SUM(D174)=0),SUM(D174),"нд")</f>
        <v>5.0410000000000004</v>
      </c>
      <c r="E173" s="58">
        <f t="shared" ref="E173" si="466">IF(NOT(SUM(E174)=0),SUM(E174),"нд")</f>
        <v>14.571</v>
      </c>
      <c r="F173" s="58">
        <f t="shared" ref="F173:AA174" si="467">IF(NOT(SUM(F174)=0),SUM(F174),"нд")</f>
        <v>5.0410000000000004</v>
      </c>
      <c r="G173" s="58" t="str">
        <f t="shared" si="467"/>
        <v>нд</v>
      </c>
      <c r="H173" s="58" t="str">
        <f t="shared" ref="H173:Q173" si="468">IF(NOT(SUM(H174)=0),SUM(H174),"нд")</f>
        <v>нд</v>
      </c>
      <c r="I173" s="58" t="str">
        <f t="shared" si="468"/>
        <v>нд</v>
      </c>
      <c r="J173" s="58" t="str">
        <f t="shared" si="468"/>
        <v>нд</v>
      </c>
      <c r="K173" s="58" t="str">
        <f t="shared" si="468"/>
        <v>нд</v>
      </c>
      <c r="L173" s="58" t="str">
        <f t="shared" si="468"/>
        <v>нд</v>
      </c>
      <c r="M173" s="58" t="str">
        <f t="shared" si="468"/>
        <v>нд</v>
      </c>
      <c r="N173" s="58" t="str">
        <f t="shared" si="468"/>
        <v>нд</v>
      </c>
      <c r="O173" s="58" t="str">
        <f t="shared" si="468"/>
        <v>нд</v>
      </c>
      <c r="P173" s="58" t="str">
        <f t="shared" si="468"/>
        <v>нд</v>
      </c>
      <c r="Q173" s="58" t="str">
        <f t="shared" si="468"/>
        <v>нд</v>
      </c>
      <c r="R173" s="43" t="str">
        <f t="shared" ref="R173" si="469">IF(NOT(SUM(R175)=0),SUM(R175),"нд")</f>
        <v>нд</v>
      </c>
      <c r="S173" s="54" t="str">
        <f t="shared" ref="S173:AA173" si="470">IF(NOT(SUM(S174)=0),SUM(S174),"нд")</f>
        <v>нд</v>
      </c>
      <c r="T173" s="116" t="str">
        <f>IF(NOT(IFERROR(ROUND((M173-H173)/H173*100,2),"нд")=0),IFERROR(ROUND((M173-H173)/H173*100,2),"нд"),"нд")</f>
        <v>нд</v>
      </c>
      <c r="U173" s="54" t="str">
        <f t="shared" si="470"/>
        <v>нд</v>
      </c>
      <c r="V173" s="116" t="str">
        <f t="shared" ref="V173" si="471">IF(NOT(IFERROR(ROUND((N173-I173)/I173*100,2),"нд")=0),IFERROR(ROUND((N173-I173)/I173*100,2),"нд"),"нд")</f>
        <v>нд</v>
      </c>
      <c r="W173" s="54" t="str">
        <f t="shared" si="470"/>
        <v>нд</v>
      </c>
      <c r="X173" s="116" t="str">
        <f t="shared" ref="X173" si="472">IF(NOT(IFERROR(ROUND((O173-J173)/J173*100,2),"нд")=0),IFERROR(ROUND((O173-J173)/J173*100,2),"нд"),"нд")</f>
        <v>нд</v>
      </c>
      <c r="Y173" s="54" t="str">
        <f t="shared" si="470"/>
        <v>нд</v>
      </c>
      <c r="Z173" s="116" t="str">
        <f t="shared" ref="Z173" si="473">IF(NOT(IFERROR(ROUND((P173-K173)/K173*100,2),"нд")=0),IFERROR(ROUND((P173-K173)/K173*100,2),"нд"),"нд")</f>
        <v>нд</v>
      </c>
      <c r="AA173" s="54" t="str">
        <f t="shared" si="470"/>
        <v>нд</v>
      </c>
      <c r="AB173" s="116" t="str">
        <f t="shared" ref="AB173" si="474">IF(NOT(IFERROR(ROUND((Q173-L173)/L173*100,2),"нд")=0),IFERROR(ROUND((Q173-L173)/L173*100,2),"нд"),"нд")</f>
        <v>нд</v>
      </c>
      <c r="AC173" s="58" t="s">
        <v>384</v>
      </c>
    </row>
    <row r="174" spans="1:29" s="61" customFormat="1" ht="29.25" customHeight="1" x14ac:dyDescent="0.25">
      <c r="A174" s="28" t="s">
        <v>466</v>
      </c>
      <c r="B174" s="31" t="s">
        <v>67</v>
      </c>
      <c r="C174" s="30" t="s">
        <v>25</v>
      </c>
      <c r="D174" s="30">
        <f t="shared" ref="D174" si="475">IF(NOT(SUM(D175)=0),SUM(D175),"нд")</f>
        <v>5.0410000000000004</v>
      </c>
      <c r="E174" s="30">
        <f t="shared" ref="E174" si="476">IF(NOT(SUM(E175)=0),SUM(E175),"нд")</f>
        <v>14.571</v>
      </c>
      <c r="F174" s="30">
        <f t="shared" si="467"/>
        <v>5.0410000000000004</v>
      </c>
      <c r="G174" s="16" t="str">
        <f t="shared" si="467"/>
        <v>нд</v>
      </c>
      <c r="H174" s="16" t="str">
        <f t="shared" si="467"/>
        <v>нд</v>
      </c>
      <c r="I174" s="16" t="str">
        <f t="shared" si="467"/>
        <v>нд</v>
      </c>
      <c r="J174" s="16" t="str">
        <f t="shared" si="467"/>
        <v>нд</v>
      </c>
      <c r="K174" s="16" t="str">
        <f t="shared" si="467"/>
        <v>нд</v>
      </c>
      <c r="L174" s="16" t="str">
        <f t="shared" si="467"/>
        <v>нд</v>
      </c>
      <c r="M174" s="16" t="str">
        <f t="shared" si="467"/>
        <v>нд</v>
      </c>
      <c r="N174" s="16" t="str">
        <f t="shared" si="467"/>
        <v>нд</v>
      </c>
      <c r="O174" s="16" t="str">
        <f t="shared" si="467"/>
        <v>нд</v>
      </c>
      <c r="P174" s="16" t="str">
        <f t="shared" si="467"/>
        <v>нд</v>
      </c>
      <c r="Q174" s="16" t="str">
        <f t="shared" si="467"/>
        <v>нд</v>
      </c>
      <c r="R174" s="16" t="str">
        <f t="shared" si="467"/>
        <v>нд</v>
      </c>
      <c r="S174" s="16" t="str">
        <f t="shared" si="467"/>
        <v>нд</v>
      </c>
      <c r="T174" s="16" t="str">
        <f t="shared" si="358"/>
        <v>нд</v>
      </c>
      <c r="U174" s="16" t="str">
        <f t="shared" si="467"/>
        <v>нд</v>
      </c>
      <c r="V174" s="16" t="str">
        <f t="shared" si="359"/>
        <v>нд</v>
      </c>
      <c r="W174" s="16" t="str">
        <f t="shared" si="467"/>
        <v>нд</v>
      </c>
      <c r="X174" s="16" t="str">
        <f t="shared" si="360"/>
        <v>нд</v>
      </c>
      <c r="Y174" s="16" t="str">
        <f t="shared" si="467"/>
        <v>нд</v>
      </c>
      <c r="Z174" s="16" t="str">
        <f t="shared" si="361"/>
        <v>нд</v>
      </c>
      <c r="AA174" s="16" t="str">
        <f t="shared" si="467"/>
        <v>нд</v>
      </c>
      <c r="AB174" s="16" t="str">
        <f t="shared" si="362"/>
        <v>нд</v>
      </c>
      <c r="AC174" s="16" t="s">
        <v>384</v>
      </c>
    </row>
    <row r="175" spans="1:29" s="61" customFormat="1" ht="110.25" x14ac:dyDescent="0.25">
      <c r="A175" s="85" t="s">
        <v>433</v>
      </c>
      <c r="B175" s="90" t="s">
        <v>434</v>
      </c>
      <c r="C175" s="84" t="s">
        <v>435</v>
      </c>
      <c r="D175" s="65">
        <v>5.0410000000000004</v>
      </c>
      <c r="E175" s="65">
        <v>14.571</v>
      </c>
      <c r="F175" s="86">
        <v>5.0410000000000004</v>
      </c>
      <c r="G175" s="127" t="s">
        <v>26</v>
      </c>
      <c r="H175" s="130" t="str">
        <f>IF(NOT(SUM(I175,J175,K175,L175)=0),SUM(I175,J175,K175,L175),"нд")</f>
        <v>нд</v>
      </c>
      <c r="I175" s="84" t="s">
        <v>26</v>
      </c>
      <c r="J175" s="84" t="s">
        <v>26</v>
      </c>
      <c r="K175" s="84" t="s">
        <v>26</v>
      </c>
      <c r="L175" s="84" t="s">
        <v>26</v>
      </c>
      <c r="M175" s="130" t="str">
        <f>IF(NOT(SUM(N175,O175,P175,Q175)=0),SUM(N175,O175,P175,Q175),"нд")</f>
        <v>нд</v>
      </c>
      <c r="N175" s="84" t="s">
        <v>26</v>
      </c>
      <c r="O175" s="84" t="s">
        <v>26</v>
      </c>
      <c r="P175" s="84" t="s">
        <v>26</v>
      </c>
      <c r="Q175" s="84" t="s">
        <v>26</v>
      </c>
      <c r="R175" s="86" t="s">
        <v>26</v>
      </c>
      <c r="S175" s="59" t="str">
        <f>IF(NOT(SUM(U175,W175,Y175,AA175)=0),SUM(U175,W175,Y175,AA175),"нд")</f>
        <v>нд</v>
      </c>
      <c r="T175" s="105" t="str">
        <f t="shared" si="358"/>
        <v>нд</v>
      </c>
      <c r="U175" s="59" t="str">
        <f>IF(SUM(N175)-SUM(I175)=0,"нд",SUM(N175)-SUM(I175))</f>
        <v>нд</v>
      </c>
      <c r="V175" s="105" t="str">
        <f t="shared" si="359"/>
        <v>нд</v>
      </c>
      <c r="W175" s="59" t="str">
        <f>IF(SUM(O175)-SUM(J175)=0,"нд",SUM(O175)-SUM(J175))</f>
        <v>нд</v>
      </c>
      <c r="X175" s="105" t="str">
        <f t="shared" si="360"/>
        <v>нд</v>
      </c>
      <c r="Y175" s="59" t="str">
        <f>IF(SUM(P175)-SUM(K175)=0,"нд",SUM(P175)-SUM(K175))</f>
        <v>нд</v>
      </c>
      <c r="Z175" s="105" t="str">
        <f t="shared" si="361"/>
        <v>нд</v>
      </c>
      <c r="AA175" s="59" t="str">
        <f>IF(SUM(Q175)-SUM(L175)=0,"нд",SUM(Q175)-SUM(L175))</f>
        <v>нд</v>
      </c>
      <c r="AB175" s="105" t="str">
        <f t="shared" si="362"/>
        <v>нд</v>
      </c>
      <c r="AC175" s="84" t="s">
        <v>26</v>
      </c>
    </row>
    <row r="176" spans="1:29" s="61" customFormat="1" ht="78.75" customHeight="1" x14ac:dyDescent="0.25">
      <c r="A176" s="35" t="s">
        <v>331</v>
      </c>
      <c r="B176" s="36" t="s">
        <v>332</v>
      </c>
      <c r="C176" s="37" t="s">
        <v>25</v>
      </c>
      <c r="D176" s="52" t="str">
        <f t="shared" ref="D176:E176" si="477">IF(NOT(SUM(D177,D179)=0),SUM(D177,D179),"нд")</f>
        <v>нд</v>
      </c>
      <c r="E176" s="52" t="str">
        <f t="shared" si="477"/>
        <v>нд</v>
      </c>
      <c r="F176" s="52" t="str">
        <f t="shared" ref="F176:S176" si="478">IF(NOT(SUM(F177,F179)=0),SUM(F177,F179),"нд")</f>
        <v>нд</v>
      </c>
      <c r="G176" s="52" t="str">
        <f t="shared" si="478"/>
        <v>нд</v>
      </c>
      <c r="H176" s="52" t="str">
        <f t="shared" si="478"/>
        <v>нд</v>
      </c>
      <c r="I176" s="52" t="str">
        <f t="shared" si="478"/>
        <v>нд</v>
      </c>
      <c r="J176" s="52" t="str">
        <f t="shared" si="478"/>
        <v>нд</v>
      </c>
      <c r="K176" s="52" t="str">
        <f t="shared" si="478"/>
        <v>нд</v>
      </c>
      <c r="L176" s="52" t="str">
        <f t="shared" si="478"/>
        <v>нд</v>
      </c>
      <c r="M176" s="52" t="str">
        <f t="shared" si="478"/>
        <v>нд</v>
      </c>
      <c r="N176" s="52" t="str">
        <f t="shared" si="478"/>
        <v>нд</v>
      </c>
      <c r="O176" s="52" t="str">
        <f t="shared" si="478"/>
        <v>нд</v>
      </c>
      <c r="P176" s="52" t="str">
        <f t="shared" si="478"/>
        <v>нд</v>
      </c>
      <c r="Q176" s="52" t="str">
        <f t="shared" si="478"/>
        <v>нд</v>
      </c>
      <c r="R176" s="52" t="str">
        <f t="shared" si="478"/>
        <v>нд</v>
      </c>
      <c r="S176" s="52" t="str">
        <f t="shared" si="478"/>
        <v>нд</v>
      </c>
      <c r="T176" s="114" t="str">
        <f t="shared" si="358"/>
        <v>нд</v>
      </c>
      <c r="U176" s="52" t="str">
        <f t="shared" ref="U176" si="479">IF(NOT(SUM(U177,U179)=0),SUM(U177,U179),"нд")</f>
        <v>нд</v>
      </c>
      <c r="V176" s="114" t="str">
        <f t="shared" si="359"/>
        <v>нд</v>
      </c>
      <c r="W176" s="52" t="str">
        <f t="shared" ref="W176" si="480">IF(NOT(SUM(W177,W179)=0),SUM(W177,W179),"нд")</f>
        <v>нд</v>
      </c>
      <c r="X176" s="114" t="str">
        <f t="shared" si="360"/>
        <v>нд</v>
      </c>
      <c r="Y176" s="52" t="str">
        <f t="shared" ref="Y176" si="481">IF(NOT(SUM(Y177,Y179)=0),SUM(Y177,Y179),"нд")</f>
        <v>нд</v>
      </c>
      <c r="Z176" s="114" t="str">
        <f t="shared" si="361"/>
        <v>нд</v>
      </c>
      <c r="AA176" s="52" t="str">
        <f t="shared" ref="AA176" si="482">IF(NOT(SUM(AA177,AA179)=0),SUM(AA177,AA179),"нд")</f>
        <v>нд</v>
      </c>
      <c r="AB176" s="114" t="str">
        <f t="shared" si="362"/>
        <v>нд</v>
      </c>
      <c r="AC176" s="37" t="s">
        <v>384</v>
      </c>
    </row>
    <row r="177" spans="1:29" s="61" customFormat="1" ht="63" x14ac:dyDescent="0.25">
      <c r="A177" s="38" t="s">
        <v>333</v>
      </c>
      <c r="B177" s="39" t="s">
        <v>334</v>
      </c>
      <c r="C177" s="40" t="s">
        <v>25</v>
      </c>
      <c r="D177" s="53" t="str">
        <f t="shared" ref="D177:E177" si="483">IF(NOT(SUM(D178)=0),SUM(D178),"нд")</f>
        <v>нд</v>
      </c>
      <c r="E177" s="53" t="str">
        <f t="shared" si="483"/>
        <v>нд</v>
      </c>
      <c r="F177" s="53" t="str">
        <f t="shared" ref="F177:G177" si="484">IF(NOT(SUM(F178)=0),SUM(F178),"нд")</f>
        <v>нд</v>
      </c>
      <c r="G177" s="53" t="str">
        <f t="shared" si="484"/>
        <v>нд</v>
      </c>
      <c r="H177" s="53" t="str">
        <f t="shared" ref="H177:Q177" si="485">IF(NOT(SUM(H178)=0),SUM(H178),"нд")</f>
        <v>нд</v>
      </c>
      <c r="I177" s="53" t="str">
        <f t="shared" si="485"/>
        <v>нд</v>
      </c>
      <c r="J177" s="53" t="str">
        <f t="shared" si="485"/>
        <v>нд</v>
      </c>
      <c r="K177" s="53" t="str">
        <f t="shared" si="485"/>
        <v>нд</v>
      </c>
      <c r="L177" s="53" t="str">
        <f t="shared" si="485"/>
        <v>нд</v>
      </c>
      <c r="M177" s="53" t="str">
        <f t="shared" si="485"/>
        <v>нд</v>
      </c>
      <c r="N177" s="53" t="str">
        <f t="shared" si="485"/>
        <v>нд</v>
      </c>
      <c r="O177" s="53" t="str">
        <f t="shared" si="485"/>
        <v>нд</v>
      </c>
      <c r="P177" s="53" t="str">
        <f t="shared" si="485"/>
        <v>нд</v>
      </c>
      <c r="Q177" s="53" t="str">
        <f t="shared" si="485"/>
        <v>нд</v>
      </c>
      <c r="R177" s="53" t="str">
        <f t="shared" ref="R177" si="486">IF(NOT(SUM(R178)=0),SUM(R178),"нд")</f>
        <v>нд</v>
      </c>
      <c r="S177" s="53" t="str">
        <f t="shared" ref="S177" si="487">IF(NOT(SUM(S178)=0),SUM(S178),"нд")</f>
        <v>нд</v>
      </c>
      <c r="T177" s="115" t="str">
        <f t="shared" si="358"/>
        <v>нд</v>
      </c>
      <c r="U177" s="53" t="str">
        <f t="shared" ref="U177" si="488">IF(NOT(SUM(U178)=0),SUM(U178),"нд")</f>
        <v>нд</v>
      </c>
      <c r="V177" s="115" t="str">
        <f t="shared" si="359"/>
        <v>нд</v>
      </c>
      <c r="W177" s="53" t="str">
        <f t="shared" ref="W177" si="489">IF(NOT(SUM(W178)=0),SUM(W178),"нд")</f>
        <v>нд</v>
      </c>
      <c r="X177" s="115" t="str">
        <f t="shared" si="360"/>
        <v>нд</v>
      </c>
      <c r="Y177" s="53" t="str">
        <f t="shared" ref="Y177" si="490">IF(NOT(SUM(Y178)=0),SUM(Y178),"нд")</f>
        <v>нд</v>
      </c>
      <c r="Z177" s="115" t="str">
        <f t="shared" si="361"/>
        <v>нд</v>
      </c>
      <c r="AA177" s="53" t="str">
        <f t="shared" ref="AA177" si="491">IF(NOT(SUM(AA178)=0),SUM(AA178),"нд")</f>
        <v>нд</v>
      </c>
      <c r="AB177" s="115" t="str">
        <f t="shared" si="362"/>
        <v>нд</v>
      </c>
      <c r="AC177" s="40" t="s">
        <v>384</v>
      </c>
    </row>
    <row r="178" spans="1:29" s="61" customFormat="1" x14ac:dyDescent="0.25">
      <c r="A178" s="34" t="s">
        <v>26</v>
      </c>
      <c r="B178" s="34" t="s">
        <v>26</v>
      </c>
      <c r="C178" s="34" t="s">
        <v>26</v>
      </c>
      <c r="D178" s="34" t="s">
        <v>26</v>
      </c>
      <c r="E178" s="34" t="s">
        <v>26</v>
      </c>
      <c r="F178" s="34" t="s">
        <v>26</v>
      </c>
      <c r="G178" s="34" t="s">
        <v>26</v>
      </c>
      <c r="H178" s="34" t="s">
        <v>26</v>
      </c>
      <c r="I178" s="34" t="s">
        <v>26</v>
      </c>
      <c r="J178" s="34" t="s">
        <v>26</v>
      </c>
      <c r="K178" s="34" t="s">
        <v>26</v>
      </c>
      <c r="L178" s="34" t="s">
        <v>26</v>
      </c>
      <c r="M178" s="34" t="s">
        <v>26</v>
      </c>
      <c r="N178" s="34" t="s">
        <v>26</v>
      </c>
      <c r="O178" s="34" t="s">
        <v>26</v>
      </c>
      <c r="P178" s="34" t="s">
        <v>26</v>
      </c>
      <c r="Q178" s="34" t="s">
        <v>26</v>
      </c>
      <c r="R178" s="86" t="str">
        <f t="shared" ref="R178" si="492">IF(NOT(OR(G178="нд",I178="нд")),G178-I178,G178)</f>
        <v>нд</v>
      </c>
      <c r="S178" s="59" t="str">
        <f>IF(NOT(SUM(U178,W178,Y178,AA178)=0),SUM(U178,W178,Y178,AA178),"нд")</f>
        <v>нд</v>
      </c>
      <c r="T178" s="105" t="str">
        <f t="shared" si="358"/>
        <v>нд</v>
      </c>
      <c r="U178" s="59" t="str">
        <f>IF(SUM(N178)-SUM(I178)=0,"нд",SUM(N178)-SUM(I178))</f>
        <v>нд</v>
      </c>
      <c r="V178" s="105" t="str">
        <f t="shared" si="359"/>
        <v>нд</v>
      </c>
      <c r="W178" s="59" t="str">
        <f>IF(SUM(O178)-SUM(J178)=0,"нд",SUM(O178)-SUM(J178))</f>
        <v>нд</v>
      </c>
      <c r="X178" s="105" t="str">
        <f t="shared" si="360"/>
        <v>нд</v>
      </c>
      <c r="Y178" s="59" t="str">
        <f>IF(SUM(P178)-SUM(K178)=0,"нд",SUM(P178)-SUM(K178))</f>
        <v>нд</v>
      </c>
      <c r="Z178" s="105" t="str">
        <f t="shared" si="361"/>
        <v>нд</v>
      </c>
      <c r="AA178" s="59" t="str">
        <f>IF(SUM(Q178)-SUM(L178)=0,"нд",SUM(Q178)-SUM(L178))</f>
        <v>нд</v>
      </c>
      <c r="AB178" s="105" t="str">
        <f t="shared" si="362"/>
        <v>нд</v>
      </c>
      <c r="AC178" s="34" t="s">
        <v>26</v>
      </c>
    </row>
    <row r="179" spans="1:29" s="61" customFormat="1" ht="63" x14ac:dyDescent="0.25">
      <c r="A179" s="38" t="s">
        <v>335</v>
      </c>
      <c r="B179" s="39" t="s">
        <v>336</v>
      </c>
      <c r="C179" s="40" t="s">
        <v>25</v>
      </c>
      <c r="D179" s="53" t="str">
        <f t="shared" ref="D179" si="493">IF(NOT(SUM(D180)=0),SUM(D180),"нд")</f>
        <v>нд</v>
      </c>
      <c r="E179" s="53" t="str">
        <f t="shared" ref="E179" si="494">IF(NOT(SUM(E180)=0),SUM(E180),"нд")</f>
        <v>нд</v>
      </c>
      <c r="F179" s="53" t="str">
        <f t="shared" ref="F179:G179" si="495">IF(NOT(SUM(F180)=0),SUM(F180),"нд")</f>
        <v>нд</v>
      </c>
      <c r="G179" s="53" t="str">
        <f t="shared" si="495"/>
        <v>нд</v>
      </c>
      <c r="H179" s="53" t="str">
        <f t="shared" ref="H179:Q179" si="496">IF(NOT(SUM(H180)=0),SUM(H180),"нд")</f>
        <v>нд</v>
      </c>
      <c r="I179" s="53" t="str">
        <f t="shared" si="496"/>
        <v>нд</v>
      </c>
      <c r="J179" s="53" t="str">
        <f t="shared" si="496"/>
        <v>нд</v>
      </c>
      <c r="K179" s="53" t="str">
        <f t="shared" si="496"/>
        <v>нд</v>
      </c>
      <c r="L179" s="53" t="str">
        <f t="shared" si="496"/>
        <v>нд</v>
      </c>
      <c r="M179" s="53" t="str">
        <f t="shared" si="496"/>
        <v>нд</v>
      </c>
      <c r="N179" s="53" t="str">
        <f t="shared" si="496"/>
        <v>нд</v>
      </c>
      <c r="O179" s="53" t="str">
        <f t="shared" si="496"/>
        <v>нд</v>
      </c>
      <c r="P179" s="53" t="str">
        <f t="shared" si="496"/>
        <v>нд</v>
      </c>
      <c r="Q179" s="53" t="str">
        <f t="shared" si="496"/>
        <v>нд</v>
      </c>
      <c r="R179" s="53" t="str">
        <f t="shared" ref="R179" si="497">IF(NOT(SUM(R180)=0),SUM(R180),"нд")</f>
        <v>нд</v>
      </c>
      <c r="S179" s="53" t="str">
        <f t="shared" ref="S179" si="498">IF(NOT(SUM(S180)=0),SUM(S180),"нд")</f>
        <v>нд</v>
      </c>
      <c r="T179" s="115" t="str">
        <f t="shared" si="358"/>
        <v>нд</v>
      </c>
      <c r="U179" s="53" t="str">
        <f t="shared" ref="U179" si="499">IF(NOT(SUM(U180)=0),SUM(U180),"нд")</f>
        <v>нд</v>
      </c>
      <c r="V179" s="115" t="str">
        <f t="shared" si="359"/>
        <v>нд</v>
      </c>
      <c r="W179" s="53" t="str">
        <f t="shared" ref="W179" si="500">IF(NOT(SUM(W180)=0),SUM(W180),"нд")</f>
        <v>нд</v>
      </c>
      <c r="X179" s="115" t="str">
        <f t="shared" si="360"/>
        <v>нд</v>
      </c>
      <c r="Y179" s="53" t="str">
        <f t="shared" ref="Y179" si="501">IF(NOT(SUM(Y180)=0),SUM(Y180),"нд")</f>
        <v>нд</v>
      </c>
      <c r="Z179" s="115" t="str">
        <f t="shared" si="361"/>
        <v>нд</v>
      </c>
      <c r="AA179" s="53" t="str">
        <f t="shared" ref="AA179" si="502">IF(NOT(SUM(AA180)=0),SUM(AA180),"нд")</f>
        <v>нд</v>
      </c>
      <c r="AB179" s="115" t="str">
        <f t="shared" si="362"/>
        <v>нд</v>
      </c>
      <c r="AC179" s="40" t="s">
        <v>384</v>
      </c>
    </row>
    <row r="180" spans="1:29" s="61" customFormat="1" x14ac:dyDescent="0.25">
      <c r="A180" s="34" t="s">
        <v>26</v>
      </c>
      <c r="B180" s="34" t="s">
        <v>26</v>
      </c>
      <c r="C180" s="34" t="s">
        <v>26</v>
      </c>
      <c r="D180" s="34" t="s">
        <v>26</v>
      </c>
      <c r="E180" s="34" t="s">
        <v>26</v>
      </c>
      <c r="F180" s="34" t="s">
        <v>26</v>
      </c>
      <c r="G180" s="34" t="s">
        <v>26</v>
      </c>
      <c r="H180" s="34" t="s">
        <v>26</v>
      </c>
      <c r="I180" s="34" t="s">
        <v>26</v>
      </c>
      <c r="J180" s="34" t="s">
        <v>26</v>
      </c>
      <c r="K180" s="34" t="s">
        <v>26</v>
      </c>
      <c r="L180" s="34" t="s">
        <v>26</v>
      </c>
      <c r="M180" s="34" t="s">
        <v>26</v>
      </c>
      <c r="N180" s="34" t="s">
        <v>26</v>
      </c>
      <c r="O180" s="34" t="s">
        <v>26</v>
      </c>
      <c r="P180" s="34" t="s">
        <v>26</v>
      </c>
      <c r="Q180" s="34" t="s">
        <v>26</v>
      </c>
      <c r="R180" s="86" t="str">
        <f t="shared" ref="R180" si="503">IF(NOT(OR(G180="нд",I180="нд")),G180-I180,G180)</f>
        <v>нд</v>
      </c>
      <c r="S180" s="59" t="str">
        <f>IF(NOT(SUM(U180,W180,Y180,AA180)=0),SUM(U180,W180,Y180,AA180),"нд")</f>
        <v>нд</v>
      </c>
      <c r="T180" s="105" t="str">
        <f t="shared" si="358"/>
        <v>нд</v>
      </c>
      <c r="U180" s="59" t="str">
        <f>IF(SUM(N180)-SUM(I180)=0,"нд",SUM(N180)-SUM(I180))</f>
        <v>нд</v>
      </c>
      <c r="V180" s="105" t="str">
        <f t="shared" si="359"/>
        <v>нд</v>
      </c>
      <c r="W180" s="59" t="str">
        <f>IF(SUM(O180)-SUM(J180)=0,"нд",SUM(O180)-SUM(J180))</f>
        <v>нд</v>
      </c>
      <c r="X180" s="105" t="str">
        <f t="shared" si="360"/>
        <v>нд</v>
      </c>
      <c r="Y180" s="59" t="str">
        <f>IF(SUM(P180)-SUM(K180)=0,"нд",SUM(P180)-SUM(K180))</f>
        <v>нд</v>
      </c>
      <c r="Z180" s="105" t="str">
        <f t="shared" si="361"/>
        <v>нд</v>
      </c>
      <c r="AA180" s="59" t="str">
        <f>IF(SUM(Q180)-SUM(L180)=0,"нд",SUM(Q180)-SUM(L180))</f>
        <v>нд</v>
      </c>
      <c r="AB180" s="105" t="str">
        <f t="shared" si="362"/>
        <v>нд</v>
      </c>
      <c r="AC180" s="34" t="s">
        <v>26</v>
      </c>
    </row>
    <row r="181" spans="1:29" s="61" customFormat="1" ht="47.25" x14ac:dyDescent="0.25">
      <c r="A181" s="35" t="s">
        <v>337</v>
      </c>
      <c r="B181" s="36" t="s">
        <v>338</v>
      </c>
      <c r="C181" s="37" t="s">
        <v>25</v>
      </c>
      <c r="D181" s="52">
        <f t="shared" ref="D181:E181" si="504">IF(NOT(SUM(D182,D187)=0),SUM(D182,D187),"нд")</f>
        <v>10.73</v>
      </c>
      <c r="E181" s="52">
        <f t="shared" si="504"/>
        <v>40.704999999999998</v>
      </c>
      <c r="F181" s="52">
        <f t="shared" ref="F181:S181" si="505">IF(NOT(SUM(F182,F187)=0),SUM(F182,F187),"нд")</f>
        <v>10.73</v>
      </c>
      <c r="G181" s="52" t="str">
        <f t="shared" si="505"/>
        <v>нд</v>
      </c>
      <c r="H181" s="52" t="str">
        <f t="shared" si="505"/>
        <v>нд</v>
      </c>
      <c r="I181" s="52" t="str">
        <f t="shared" si="505"/>
        <v>нд</v>
      </c>
      <c r="J181" s="52" t="str">
        <f t="shared" si="505"/>
        <v>нд</v>
      </c>
      <c r="K181" s="52" t="str">
        <f t="shared" si="505"/>
        <v>нд</v>
      </c>
      <c r="L181" s="52" t="str">
        <f t="shared" si="505"/>
        <v>нд</v>
      </c>
      <c r="M181" s="52" t="str">
        <f t="shared" si="505"/>
        <v>нд</v>
      </c>
      <c r="N181" s="52" t="str">
        <f t="shared" si="505"/>
        <v>нд</v>
      </c>
      <c r="O181" s="52" t="str">
        <f t="shared" si="505"/>
        <v>нд</v>
      </c>
      <c r="P181" s="52" t="str">
        <f t="shared" si="505"/>
        <v>нд</v>
      </c>
      <c r="Q181" s="52" t="str">
        <f t="shared" si="505"/>
        <v>нд</v>
      </c>
      <c r="R181" s="52" t="str">
        <f t="shared" si="505"/>
        <v>нд</v>
      </c>
      <c r="S181" s="52" t="str">
        <f t="shared" si="505"/>
        <v>нд</v>
      </c>
      <c r="T181" s="114" t="str">
        <f t="shared" si="358"/>
        <v>нд</v>
      </c>
      <c r="U181" s="52" t="str">
        <f t="shared" ref="U181" si="506">IF(NOT(SUM(U182,U187)=0),SUM(U182,U187),"нд")</f>
        <v>нд</v>
      </c>
      <c r="V181" s="114" t="str">
        <f t="shared" si="359"/>
        <v>нд</v>
      </c>
      <c r="W181" s="52" t="str">
        <f t="shared" ref="W181" si="507">IF(NOT(SUM(W182,W187)=0),SUM(W182,W187),"нд")</f>
        <v>нд</v>
      </c>
      <c r="X181" s="114" t="str">
        <f t="shared" si="360"/>
        <v>нд</v>
      </c>
      <c r="Y181" s="52" t="str">
        <f t="shared" ref="Y181" si="508">IF(NOT(SUM(Y182,Y187)=0),SUM(Y182,Y187),"нд")</f>
        <v>нд</v>
      </c>
      <c r="Z181" s="114" t="str">
        <f t="shared" si="361"/>
        <v>нд</v>
      </c>
      <c r="AA181" s="52" t="str">
        <f t="shared" ref="AA181" si="509">IF(NOT(SUM(AA182,AA187)=0),SUM(AA182,AA187),"нд")</f>
        <v>нд</v>
      </c>
      <c r="AB181" s="114" t="str">
        <f t="shared" si="362"/>
        <v>нд</v>
      </c>
      <c r="AC181" s="37" t="s">
        <v>384</v>
      </c>
    </row>
    <row r="182" spans="1:29" s="61" customFormat="1" ht="24" customHeight="1" x14ac:dyDescent="0.25">
      <c r="A182" s="28" t="s">
        <v>339</v>
      </c>
      <c r="B182" s="31" t="s">
        <v>67</v>
      </c>
      <c r="C182" s="30" t="s">
        <v>25</v>
      </c>
      <c r="D182" s="16">
        <f t="shared" ref="D182" si="510">IF(NOT(SUM(D183:D186)=0),SUM(D183:D186),"нд")</f>
        <v>3.4630000000000001</v>
      </c>
      <c r="E182" s="16">
        <f t="shared" ref="E182" si="511">IF(NOT(SUM(E183:E186)=0),SUM(E183:E186),"нд")</f>
        <v>25.993000000000002</v>
      </c>
      <c r="F182" s="16">
        <f t="shared" ref="F182:G182" si="512">IF(NOT(SUM(F183:F186)=0),SUM(F183:F186),"нд")</f>
        <v>3.4630000000000001</v>
      </c>
      <c r="G182" s="16" t="str">
        <f t="shared" si="512"/>
        <v>нд</v>
      </c>
      <c r="H182" s="16" t="str">
        <f t="shared" ref="H182:Q182" si="513">IF(NOT(SUM(H183:H186)=0),SUM(H183:H186),"нд")</f>
        <v>нд</v>
      </c>
      <c r="I182" s="16" t="str">
        <f t="shared" si="513"/>
        <v>нд</v>
      </c>
      <c r="J182" s="16" t="str">
        <f t="shared" si="513"/>
        <v>нд</v>
      </c>
      <c r="K182" s="16" t="str">
        <f t="shared" ref="K182" si="514">IF(NOT(SUM(K183:K186)=0),SUM(K183:K186),"нд")</f>
        <v>нд</v>
      </c>
      <c r="L182" s="16" t="str">
        <f t="shared" si="513"/>
        <v>нд</v>
      </c>
      <c r="M182" s="16" t="str">
        <f t="shared" si="513"/>
        <v>нд</v>
      </c>
      <c r="N182" s="16" t="str">
        <f t="shared" si="513"/>
        <v>нд</v>
      </c>
      <c r="O182" s="16" t="str">
        <f t="shared" si="513"/>
        <v>нд</v>
      </c>
      <c r="P182" s="16" t="str">
        <f t="shared" ref="P182" si="515">IF(NOT(SUM(P183:P186)=0),SUM(P183:P186),"нд")</f>
        <v>нд</v>
      </c>
      <c r="Q182" s="16" t="str">
        <f t="shared" si="513"/>
        <v>нд</v>
      </c>
      <c r="R182" s="16" t="str">
        <f t="shared" ref="R182:S182" si="516">IF(NOT(SUM(R183:R186)=0),SUM(R183:R186),"нд")</f>
        <v>нд</v>
      </c>
      <c r="S182" s="16" t="str">
        <f t="shared" si="516"/>
        <v>нд</v>
      </c>
      <c r="T182" s="108" t="str">
        <f t="shared" si="358"/>
        <v>нд</v>
      </c>
      <c r="U182" s="16" t="str">
        <f t="shared" ref="U182" si="517">IF(NOT(SUM(U183:U186)=0),SUM(U183:U186),"нд")</f>
        <v>нд</v>
      </c>
      <c r="V182" s="108" t="str">
        <f t="shared" si="359"/>
        <v>нд</v>
      </c>
      <c r="W182" s="16" t="str">
        <f t="shared" ref="W182" si="518">IF(NOT(SUM(W183:W186)=0),SUM(W183:W186),"нд")</f>
        <v>нд</v>
      </c>
      <c r="X182" s="108" t="str">
        <f t="shared" si="360"/>
        <v>нд</v>
      </c>
      <c r="Y182" s="16" t="str">
        <f t="shared" ref="Y182" si="519">IF(NOT(SUM(Y183:Y186)=0),SUM(Y183:Y186),"нд")</f>
        <v>нд</v>
      </c>
      <c r="Z182" s="108" t="str">
        <f t="shared" si="361"/>
        <v>нд</v>
      </c>
      <c r="AA182" s="16" t="str">
        <f t="shared" ref="AA182" si="520">IF(NOT(SUM(AA183:AA186)=0),SUM(AA183:AA186),"нд")</f>
        <v>нд</v>
      </c>
      <c r="AB182" s="108" t="str">
        <f t="shared" si="362"/>
        <v>нд</v>
      </c>
      <c r="AC182" s="30" t="s">
        <v>384</v>
      </c>
    </row>
    <row r="183" spans="1:29" s="61" customFormat="1" ht="47.25" x14ac:dyDescent="0.25">
      <c r="A183" s="23" t="s">
        <v>340</v>
      </c>
      <c r="B183" s="44" t="s">
        <v>467</v>
      </c>
      <c r="C183" s="65" t="s">
        <v>145</v>
      </c>
      <c r="D183" s="65">
        <v>3.1139999999999999</v>
      </c>
      <c r="E183" s="45">
        <v>11.772</v>
      </c>
      <c r="F183" s="63">
        <f>0.265+2.849</f>
        <v>3.1140000000000003</v>
      </c>
      <c r="G183" s="63" t="s">
        <v>26</v>
      </c>
      <c r="H183" s="124" t="str">
        <f>IF(NOT(SUM(I183,J183,K183,L183)=0),SUM(I183,J183,K183,L183),"нд")</f>
        <v>нд</v>
      </c>
      <c r="I183" s="63" t="s">
        <v>26</v>
      </c>
      <c r="J183" s="63" t="s">
        <v>26</v>
      </c>
      <c r="K183" s="63" t="s">
        <v>26</v>
      </c>
      <c r="L183" s="63" t="s">
        <v>26</v>
      </c>
      <c r="M183" s="124" t="str">
        <f>IF(NOT(SUM(N183,O183,P183,Q183)=0),SUM(N183,O183,P183,Q183),"нд")</f>
        <v>нд</v>
      </c>
      <c r="N183" s="63" t="s">
        <v>26</v>
      </c>
      <c r="O183" s="63" t="s">
        <v>26</v>
      </c>
      <c r="P183" s="63" t="s">
        <v>26</v>
      </c>
      <c r="Q183" s="63" t="s">
        <v>26</v>
      </c>
      <c r="R183" s="86" t="s">
        <v>26</v>
      </c>
      <c r="S183" s="59" t="str">
        <f t="shared" ref="S183:S186" si="521">IF(NOT(SUM(U183,W183,Y183,AA183)=0),SUM(U183,W183,Y183,AA183),"нд")</f>
        <v>нд</v>
      </c>
      <c r="T183" s="105" t="str">
        <f t="shared" si="358"/>
        <v>нд</v>
      </c>
      <c r="U183" s="59" t="str">
        <f t="shared" ref="U183:U186" si="522">IF(SUM(N183)-SUM(I183)=0,"нд",SUM(N183)-SUM(I183))</f>
        <v>нд</v>
      </c>
      <c r="V183" s="105" t="str">
        <f t="shared" si="359"/>
        <v>нд</v>
      </c>
      <c r="W183" s="59" t="str">
        <f t="shared" ref="W183:W186" si="523">IF(SUM(O183)-SUM(J183)=0,"нд",SUM(O183)-SUM(J183))</f>
        <v>нд</v>
      </c>
      <c r="X183" s="105" t="str">
        <f t="shared" si="360"/>
        <v>нд</v>
      </c>
      <c r="Y183" s="59" t="str">
        <f t="shared" ref="Y183:Y186" si="524">IF(SUM(P183)-SUM(K183)=0,"нд",SUM(P183)-SUM(K183))</f>
        <v>нд</v>
      </c>
      <c r="Z183" s="105" t="str">
        <f t="shared" si="361"/>
        <v>нд</v>
      </c>
      <c r="AA183" s="59" t="str">
        <f t="shared" ref="AA183:AA186" si="525">IF(SUM(Q183)-SUM(L183)=0,"нд",SUM(Q183)-SUM(L183))</f>
        <v>нд</v>
      </c>
      <c r="AB183" s="105" t="str">
        <f t="shared" si="362"/>
        <v>нд</v>
      </c>
      <c r="AC183" s="65" t="s">
        <v>26</v>
      </c>
    </row>
    <row r="184" spans="1:29" s="61" customFormat="1" ht="47.25" x14ac:dyDescent="0.25">
      <c r="A184" s="91" t="s">
        <v>341</v>
      </c>
      <c r="B184" s="92" t="s">
        <v>146</v>
      </c>
      <c r="C184" s="64" t="s">
        <v>147</v>
      </c>
      <c r="D184" s="65" t="s">
        <v>26</v>
      </c>
      <c r="E184" s="133" t="s">
        <v>26</v>
      </c>
      <c r="F184" s="63" t="s">
        <v>26</v>
      </c>
      <c r="G184" s="63" t="s">
        <v>26</v>
      </c>
      <c r="H184" s="126" t="str">
        <f>IF(NOT(SUM(I184,J184,K184,L184)=0),SUM(I184,J184,K184,L184),"нд")</f>
        <v>нд</v>
      </c>
      <c r="I184" s="63" t="s">
        <v>26</v>
      </c>
      <c r="J184" s="63" t="s">
        <v>26</v>
      </c>
      <c r="K184" s="63" t="s">
        <v>26</v>
      </c>
      <c r="L184" s="63" t="s">
        <v>26</v>
      </c>
      <c r="M184" s="126" t="str">
        <f>IF(NOT(SUM(N184,O184,P184,Q184)=0),SUM(N184,O184,P184,Q184),"нд")</f>
        <v>нд</v>
      </c>
      <c r="N184" s="63" t="s">
        <v>26</v>
      </c>
      <c r="O184" s="63" t="s">
        <v>26</v>
      </c>
      <c r="P184" s="63" t="s">
        <v>26</v>
      </c>
      <c r="Q184" s="63" t="s">
        <v>26</v>
      </c>
      <c r="R184" s="86" t="str">
        <f t="shared" ref="R184:R190" si="526">IF(NOT(OR(G184="нд",I184="нд")),G184-I184,G184)</f>
        <v>нд</v>
      </c>
      <c r="S184" s="59" t="str">
        <f t="shared" si="521"/>
        <v>нд</v>
      </c>
      <c r="T184" s="105" t="str">
        <f t="shared" si="358"/>
        <v>нд</v>
      </c>
      <c r="U184" s="59" t="str">
        <f t="shared" si="522"/>
        <v>нд</v>
      </c>
      <c r="V184" s="105" t="str">
        <f t="shared" si="359"/>
        <v>нд</v>
      </c>
      <c r="W184" s="59" t="str">
        <f t="shared" si="523"/>
        <v>нд</v>
      </c>
      <c r="X184" s="105" t="str">
        <f t="shared" si="360"/>
        <v>нд</v>
      </c>
      <c r="Y184" s="59" t="str">
        <f t="shared" si="524"/>
        <v>нд</v>
      </c>
      <c r="Z184" s="105" t="str">
        <f t="shared" si="361"/>
        <v>нд</v>
      </c>
      <c r="AA184" s="59" t="str">
        <f t="shared" si="525"/>
        <v>нд</v>
      </c>
      <c r="AB184" s="105" t="str">
        <f t="shared" si="362"/>
        <v>нд</v>
      </c>
      <c r="AC184" s="64" t="s">
        <v>26</v>
      </c>
    </row>
    <row r="185" spans="1:29" s="61" customFormat="1" ht="69.75" customHeight="1" x14ac:dyDescent="0.25">
      <c r="A185" s="23" t="s">
        <v>342</v>
      </c>
      <c r="B185" s="44" t="s">
        <v>148</v>
      </c>
      <c r="C185" s="45" t="s">
        <v>149</v>
      </c>
      <c r="D185" s="65">
        <v>0.34899999999999998</v>
      </c>
      <c r="E185" s="84">
        <v>14.221</v>
      </c>
      <c r="F185" s="63">
        <v>0.34899999999999998</v>
      </c>
      <c r="G185" s="63" t="s">
        <v>26</v>
      </c>
      <c r="H185" s="124" t="str">
        <f>IF(NOT(SUM(I185,J185,K185,L185)=0),SUM(I185,J185,K185,L185),"нд")</f>
        <v>нд</v>
      </c>
      <c r="I185" s="63" t="s">
        <v>26</v>
      </c>
      <c r="J185" s="63" t="s">
        <v>26</v>
      </c>
      <c r="K185" s="127" t="s">
        <v>26</v>
      </c>
      <c r="L185" s="63" t="s">
        <v>26</v>
      </c>
      <c r="M185" s="124" t="str">
        <f>IF(NOT(SUM(N185,O185,P185,Q185)=0),SUM(N185,O185,P185,Q185),"нд")</f>
        <v>нд</v>
      </c>
      <c r="N185" s="63" t="s">
        <v>26</v>
      </c>
      <c r="O185" s="63" t="s">
        <v>26</v>
      </c>
      <c r="P185" s="63" t="s">
        <v>26</v>
      </c>
      <c r="Q185" s="63" t="s">
        <v>26</v>
      </c>
      <c r="R185" s="86" t="str">
        <f>IF(NOT(OR(G185="нд",I185="нд")),G185-I185,G185)</f>
        <v>нд</v>
      </c>
      <c r="S185" s="59" t="str">
        <f t="shared" si="521"/>
        <v>нд</v>
      </c>
      <c r="T185" s="105" t="str">
        <f t="shared" si="358"/>
        <v>нд</v>
      </c>
      <c r="U185" s="59" t="str">
        <f t="shared" si="522"/>
        <v>нд</v>
      </c>
      <c r="V185" s="105" t="str">
        <f t="shared" si="359"/>
        <v>нд</v>
      </c>
      <c r="W185" s="59" t="str">
        <f t="shared" si="523"/>
        <v>нд</v>
      </c>
      <c r="X185" s="105" t="str">
        <f t="shared" si="360"/>
        <v>нд</v>
      </c>
      <c r="Y185" s="59" t="str">
        <f t="shared" si="524"/>
        <v>нд</v>
      </c>
      <c r="Z185" s="105" t="str">
        <f t="shared" si="361"/>
        <v>нд</v>
      </c>
      <c r="AA185" s="59" t="str">
        <f t="shared" si="525"/>
        <v>нд</v>
      </c>
      <c r="AB185" s="105" t="str">
        <f t="shared" si="362"/>
        <v>нд</v>
      </c>
      <c r="AC185" s="45" t="s">
        <v>26</v>
      </c>
    </row>
    <row r="186" spans="1:29" s="61" customFormat="1" ht="47.25" x14ac:dyDescent="0.25">
      <c r="A186" s="91" t="s">
        <v>343</v>
      </c>
      <c r="B186" s="92" t="s">
        <v>344</v>
      </c>
      <c r="C186" s="64" t="s">
        <v>345</v>
      </c>
      <c r="D186" s="65" t="s">
        <v>26</v>
      </c>
      <c r="E186" s="133" t="s">
        <v>26</v>
      </c>
      <c r="F186" s="63" t="s">
        <v>26</v>
      </c>
      <c r="G186" s="63" t="s">
        <v>26</v>
      </c>
      <c r="H186" s="126" t="str">
        <f>IF(NOT(SUM(I186,J186,K186,L186)=0),SUM(I186,J186,K186,L186),"нд")</f>
        <v>нд</v>
      </c>
      <c r="I186" s="63" t="s">
        <v>26</v>
      </c>
      <c r="J186" s="63" t="s">
        <v>26</v>
      </c>
      <c r="K186" s="127" t="s">
        <v>26</v>
      </c>
      <c r="L186" s="63" t="s">
        <v>26</v>
      </c>
      <c r="M186" s="126" t="str">
        <f>IF(NOT(SUM(N186,O186,P186,Q186)=0),SUM(N186,O186,P186,Q186),"нд")</f>
        <v>нд</v>
      </c>
      <c r="N186" s="63" t="s">
        <v>26</v>
      </c>
      <c r="O186" s="63" t="s">
        <v>26</v>
      </c>
      <c r="P186" s="63" t="s">
        <v>26</v>
      </c>
      <c r="Q186" s="63" t="s">
        <v>26</v>
      </c>
      <c r="R186" s="86" t="str">
        <f t="shared" si="526"/>
        <v>нд</v>
      </c>
      <c r="S186" s="59" t="str">
        <f t="shared" si="521"/>
        <v>нд</v>
      </c>
      <c r="T186" s="105" t="str">
        <f t="shared" si="358"/>
        <v>нд</v>
      </c>
      <c r="U186" s="59" t="str">
        <f t="shared" si="522"/>
        <v>нд</v>
      </c>
      <c r="V186" s="105" t="str">
        <f t="shared" si="359"/>
        <v>нд</v>
      </c>
      <c r="W186" s="59" t="str">
        <f t="shared" si="523"/>
        <v>нд</v>
      </c>
      <c r="X186" s="105" t="str">
        <f t="shared" si="360"/>
        <v>нд</v>
      </c>
      <c r="Y186" s="59" t="str">
        <f t="shared" si="524"/>
        <v>нд</v>
      </c>
      <c r="Z186" s="105" t="str">
        <f t="shared" si="361"/>
        <v>нд</v>
      </c>
      <c r="AA186" s="59" t="str">
        <f t="shared" si="525"/>
        <v>нд</v>
      </c>
      <c r="AB186" s="105" t="str">
        <f t="shared" si="362"/>
        <v>нд</v>
      </c>
      <c r="AC186" s="64" t="s">
        <v>26</v>
      </c>
    </row>
    <row r="187" spans="1:29" s="61" customFormat="1" ht="19.5" customHeight="1" x14ac:dyDescent="0.25">
      <c r="A187" s="50" t="s">
        <v>346</v>
      </c>
      <c r="B187" s="21" t="s">
        <v>31</v>
      </c>
      <c r="C187" s="14" t="s">
        <v>25</v>
      </c>
      <c r="D187" s="14">
        <f t="shared" ref="D187" si="527">IF(NOT(SUM(D188)=0),SUM(D188),"нд")</f>
        <v>7.2670000000000003</v>
      </c>
      <c r="E187" s="14">
        <f t="shared" ref="E187" si="528">IF(NOT(SUM(E188)=0),SUM(E188),"нд")</f>
        <v>14.712</v>
      </c>
      <c r="F187" s="14">
        <f t="shared" ref="F187:G187" si="529">IF(NOT(SUM(F188)=0),SUM(F188),"нд")</f>
        <v>7.2670000000000003</v>
      </c>
      <c r="G187" s="14" t="str">
        <f t="shared" si="529"/>
        <v>нд</v>
      </c>
      <c r="H187" s="14" t="str">
        <f t="shared" ref="H187:Q187" si="530">IF(NOT(SUM(H188)=0),SUM(H188),"нд")</f>
        <v>нд</v>
      </c>
      <c r="I187" s="14" t="str">
        <f t="shared" si="530"/>
        <v>нд</v>
      </c>
      <c r="J187" s="14" t="str">
        <f t="shared" si="530"/>
        <v>нд</v>
      </c>
      <c r="K187" s="14" t="str">
        <f t="shared" si="530"/>
        <v>нд</v>
      </c>
      <c r="L187" s="14" t="str">
        <f t="shared" si="530"/>
        <v>нд</v>
      </c>
      <c r="M187" s="14" t="str">
        <f t="shared" si="530"/>
        <v>нд</v>
      </c>
      <c r="N187" s="14" t="str">
        <f t="shared" si="530"/>
        <v>нд</v>
      </c>
      <c r="O187" s="14" t="str">
        <f t="shared" si="530"/>
        <v>нд</v>
      </c>
      <c r="P187" s="14" t="str">
        <f t="shared" si="530"/>
        <v>нд</v>
      </c>
      <c r="Q187" s="14" t="str">
        <f t="shared" si="530"/>
        <v>нд</v>
      </c>
      <c r="R187" s="14" t="str">
        <f t="shared" ref="R187" si="531">IF(NOT(SUM(R188)=0),SUM(R188),"нд")</f>
        <v>нд</v>
      </c>
      <c r="S187" s="15" t="str">
        <f t="shared" ref="S187" si="532">IF(NOT(SUM(S188)=0),SUM(S188),"нд")</f>
        <v>нд</v>
      </c>
      <c r="T187" s="107" t="str">
        <f t="shared" si="358"/>
        <v>нд</v>
      </c>
      <c r="U187" s="15" t="str">
        <f t="shared" ref="U187" si="533">IF(NOT(SUM(U188)=0),SUM(U188),"нд")</f>
        <v>нд</v>
      </c>
      <c r="V187" s="107" t="str">
        <f t="shared" si="359"/>
        <v>нд</v>
      </c>
      <c r="W187" s="15" t="str">
        <f t="shared" ref="W187" si="534">IF(NOT(SUM(W188)=0),SUM(W188),"нд")</f>
        <v>нд</v>
      </c>
      <c r="X187" s="107" t="str">
        <f t="shared" si="360"/>
        <v>нд</v>
      </c>
      <c r="Y187" s="15" t="str">
        <f t="shared" ref="Y187" si="535">IF(NOT(SUM(Y188)=0),SUM(Y188),"нд")</f>
        <v>нд</v>
      </c>
      <c r="Z187" s="107" t="str">
        <f t="shared" si="361"/>
        <v>нд</v>
      </c>
      <c r="AA187" s="15" t="str">
        <f t="shared" ref="AA187" si="536">IF(NOT(SUM(AA188)=0),SUM(AA188),"нд")</f>
        <v>нд</v>
      </c>
      <c r="AB187" s="107" t="str">
        <f t="shared" si="362"/>
        <v>нд</v>
      </c>
      <c r="AC187" s="14" t="s">
        <v>384</v>
      </c>
    </row>
    <row r="188" spans="1:29" s="61" customFormat="1" ht="47.25" x14ac:dyDescent="0.25">
      <c r="A188" s="23" t="s">
        <v>347</v>
      </c>
      <c r="B188" s="44" t="s">
        <v>348</v>
      </c>
      <c r="C188" s="25" t="s">
        <v>349</v>
      </c>
      <c r="D188" s="65">
        <v>7.2670000000000003</v>
      </c>
      <c r="E188" s="45">
        <v>14.712</v>
      </c>
      <c r="F188" s="63">
        <v>7.2670000000000003</v>
      </c>
      <c r="G188" s="63" t="s">
        <v>26</v>
      </c>
      <c r="H188" s="33" t="str">
        <f>IF(NOT(SUM(I188,J188,K188,L188)=0),SUM(I188,J188,K188,L188),"нд")</f>
        <v>нд</v>
      </c>
      <c r="I188" s="65" t="s">
        <v>26</v>
      </c>
      <c r="J188" s="65" t="s">
        <v>26</v>
      </c>
      <c r="K188" s="65" t="s">
        <v>26</v>
      </c>
      <c r="L188" s="65" t="s">
        <v>26</v>
      </c>
      <c r="M188" s="33" t="str">
        <f>IF(NOT(SUM(N188,O188,P188,Q188)=0),SUM(N188,O188,P188,Q188),"нд")</f>
        <v>нд</v>
      </c>
      <c r="N188" s="65" t="s">
        <v>26</v>
      </c>
      <c r="O188" s="65" t="s">
        <v>26</v>
      </c>
      <c r="P188" s="65" t="s">
        <v>26</v>
      </c>
      <c r="Q188" s="65" t="s">
        <v>26</v>
      </c>
      <c r="R188" s="86" t="str">
        <f t="shared" si="526"/>
        <v>нд</v>
      </c>
      <c r="S188" s="59" t="str">
        <f>IF(NOT(SUM(U188,W188,Y188,AA188)=0),SUM(U188,W188,Y188,AA188),"нд")</f>
        <v>нд</v>
      </c>
      <c r="T188" s="105" t="str">
        <f t="shared" si="358"/>
        <v>нд</v>
      </c>
      <c r="U188" s="59" t="str">
        <f>IF(SUM(N188)-SUM(I188)=0,"нд",SUM(N188)-SUM(I188))</f>
        <v>нд</v>
      </c>
      <c r="V188" s="105" t="str">
        <f t="shared" si="359"/>
        <v>нд</v>
      </c>
      <c r="W188" s="59" t="str">
        <f>IF(SUM(O188)-SUM(J188)=0,"нд",SUM(O188)-SUM(J188))</f>
        <v>нд</v>
      </c>
      <c r="X188" s="105" t="str">
        <f t="shared" si="360"/>
        <v>нд</v>
      </c>
      <c r="Y188" s="59" t="str">
        <f>IF(SUM(P188)-SUM(K188)=0,"нд",SUM(P188)-SUM(K188))</f>
        <v>нд</v>
      </c>
      <c r="Z188" s="105" t="str">
        <f t="shared" si="361"/>
        <v>нд</v>
      </c>
      <c r="AA188" s="59" t="str">
        <f>IF(SUM(Q188)-SUM(L188)=0,"нд",SUM(Q188)-SUM(L188))</f>
        <v>нд</v>
      </c>
      <c r="AB188" s="105" t="str">
        <f t="shared" si="362"/>
        <v>нд</v>
      </c>
      <c r="AC188" s="25" t="s">
        <v>26</v>
      </c>
    </row>
    <row r="189" spans="1:29" s="61" customFormat="1" ht="47.25" x14ac:dyDescent="0.25">
      <c r="A189" s="35" t="s">
        <v>350</v>
      </c>
      <c r="B189" s="36" t="s">
        <v>351</v>
      </c>
      <c r="C189" s="37" t="s">
        <v>25</v>
      </c>
      <c r="D189" s="52" t="str">
        <f t="shared" ref="D189" si="537">IF(NOT(SUM(D190)=0),SUM(D190),"нд")</f>
        <v>нд</v>
      </c>
      <c r="E189" s="52" t="str">
        <f t="shared" ref="E189" si="538">IF(NOT(SUM(E190)=0),SUM(E190),"нд")</f>
        <v>нд</v>
      </c>
      <c r="F189" s="52" t="str">
        <f t="shared" ref="F189:G189" si="539">IF(NOT(SUM(F190)=0),SUM(F190),"нд")</f>
        <v>нд</v>
      </c>
      <c r="G189" s="52" t="str">
        <f t="shared" si="539"/>
        <v>нд</v>
      </c>
      <c r="H189" s="52" t="str">
        <f t="shared" ref="H189:Q189" si="540">IF(NOT(SUM(H190)=0),SUM(H190),"нд")</f>
        <v>нд</v>
      </c>
      <c r="I189" s="52" t="str">
        <f t="shared" si="540"/>
        <v>нд</v>
      </c>
      <c r="J189" s="52" t="str">
        <f t="shared" si="540"/>
        <v>нд</v>
      </c>
      <c r="K189" s="52" t="str">
        <f t="shared" si="540"/>
        <v>нд</v>
      </c>
      <c r="L189" s="52" t="str">
        <f t="shared" si="540"/>
        <v>нд</v>
      </c>
      <c r="M189" s="52" t="str">
        <f t="shared" si="540"/>
        <v>нд</v>
      </c>
      <c r="N189" s="52" t="str">
        <f t="shared" si="540"/>
        <v>нд</v>
      </c>
      <c r="O189" s="52" t="str">
        <f t="shared" si="540"/>
        <v>нд</v>
      </c>
      <c r="P189" s="52" t="str">
        <f t="shared" si="540"/>
        <v>нд</v>
      </c>
      <c r="Q189" s="52" t="str">
        <f t="shared" si="540"/>
        <v>нд</v>
      </c>
      <c r="R189" s="52" t="str">
        <f t="shared" ref="R189" si="541">IF(NOT(SUM(R190)=0),SUM(R190),"нд")</f>
        <v>нд</v>
      </c>
      <c r="S189" s="52" t="str">
        <f t="shared" ref="S189" si="542">IF(NOT(SUM(S190)=0),SUM(S190),"нд")</f>
        <v>нд</v>
      </c>
      <c r="T189" s="114" t="str">
        <f t="shared" si="358"/>
        <v>нд</v>
      </c>
      <c r="U189" s="52" t="str">
        <f t="shared" ref="U189" si="543">IF(NOT(SUM(U190)=0),SUM(U190),"нд")</f>
        <v>нд</v>
      </c>
      <c r="V189" s="114" t="str">
        <f t="shared" si="359"/>
        <v>нд</v>
      </c>
      <c r="W189" s="52" t="str">
        <f t="shared" ref="W189" si="544">IF(NOT(SUM(W190)=0),SUM(W190),"нд")</f>
        <v>нд</v>
      </c>
      <c r="X189" s="114" t="str">
        <f t="shared" si="360"/>
        <v>нд</v>
      </c>
      <c r="Y189" s="52" t="str">
        <f t="shared" ref="Y189" si="545">IF(NOT(SUM(Y190)=0),SUM(Y190),"нд")</f>
        <v>нд</v>
      </c>
      <c r="Z189" s="114" t="str">
        <f t="shared" si="361"/>
        <v>нд</v>
      </c>
      <c r="AA189" s="52" t="str">
        <f t="shared" ref="AA189" si="546">IF(NOT(SUM(AA190)=0),SUM(AA190),"нд")</f>
        <v>нд</v>
      </c>
      <c r="AB189" s="114" t="str">
        <f t="shared" si="362"/>
        <v>нд</v>
      </c>
      <c r="AC189" s="37" t="s">
        <v>384</v>
      </c>
    </row>
    <row r="190" spans="1:29" s="61" customFormat="1" x14ac:dyDescent="0.25">
      <c r="A190" s="34" t="s">
        <v>26</v>
      </c>
      <c r="B190" s="34" t="s">
        <v>26</v>
      </c>
      <c r="C190" s="34" t="s">
        <v>26</v>
      </c>
      <c r="D190" s="34" t="s">
        <v>26</v>
      </c>
      <c r="E190" s="34" t="s">
        <v>26</v>
      </c>
      <c r="F190" s="34" t="s">
        <v>26</v>
      </c>
      <c r="G190" s="34" t="s">
        <v>26</v>
      </c>
      <c r="H190" s="34" t="s">
        <v>26</v>
      </c>
      <c r="I190" s="34" t="s">
        <v>26</v>
      </c>
      <c r="J190" s="34" t="s">
        <v>26</v>
      </c>
      <c r="K190" s="34" t="s">
        <v>26</v>
      </c>
      <c r="L190" s="34" t="s">
        <v>26</v>
      </c>
      <c r="M190" s="34" t="s">
        <v>26</v>
      </c>
      <c r="N190" s="34" t="s">
        <v>26</v>
      </c>
      <c r="O190" s="34" t="s">
        <v>26</v>
      </c>
      <c r="P190" s="34" t="s">
        <v>26</v>
      </c>
      <c r="Q190" s="34" t="s">
        <v>26</v>
      </c>
      <c r="R190" s="86" t="str">
        <f t="shared" si="526"/>
        <v>нд</v>
      </c>
      <c r="S190" s="59" t="str">
        <f>IF(NOT(SUM(U190,W190,Y190,AA190)=0),SUM(U190,W190,Y190,AA190),"нд")</f>
        <v>нд</v>
      </c>
      <c r="T190" s="105" t="str">
        <f t="shared" si="358"/>
        <v>нд</v>
      </c>
      <c r="U190" s="59" t="str">
        <f>IF(SUM(N190)-SUM(I190)=0,"нд",SUM(N190)-SUM(I190))</f>
        <v>нд</v>
      </c>
      <c r="V190" s="105" t="str">
        <f t="shared" si="359"/>
        <v>нд</v>
      </c>
      <c r="W190" s="59" t="str">
        <f>IF(SUM(O190)-SUM(J190)=0,"нд",SUM(O190)-SUM(J190))</f>
        <v>нд</v>
      </c>
      <c r="X190" s="105" t="str">
        <f t="shared" si="360"/>
        <v>нд</v>
      </c>
      <c r="Y190" s="59" t="str">
        <f>IF(SUM(P190)-SUM(K190)=0,"нд",SUM(P190)-SUM(K190))</f>
        <v>нд</v>
      </c>
      <c r="Z190" s="105" t="str">
        <f t="shared" si="361"/>
        <v>нд</v>
      </c>
      <c r="AA190" s="59" t="str">
        <f>IF(SUM(Q190)-SUM(L190)=0,"нд",SUM(Q190)-SUM(L190))</f>
        <v>нд</v>
      </c>
      <c r="AB190" s="105" t="str">
        <f t="shared" si="362"/>
        <v>нд</v>
      </c>
      <c r="AC190" s="34" t="s">
        <v>26</v>
      </c>
    </row>
    <row r="191" spans="1:29" s="61" customFormat="1" ht="33" customHeight="1" x14ac:dyDescent="0.25">
      <c r="A191" s="35" t="s">
        <v>352</v>
      </c>
      <c r="B191" s="36" t="s">
        <v>353</v>
      </c>
      <c r="C191" s="37" t="s">
        <v>25</v>
      </c>
      <c r="D191" s="52">
        <f t="shared" ref="D191:E191" si="547">IF(NOT(SUM(D192,D209)=0),SUM(D192,D209),"нд")</f>
        <v>17.541</v>
      </c>
      <c r="E191" s="52" t="str">
        <f t="shared" si="547"/>
        <v>нд</v>
      </c>
      <c r="F191" s="52">
        <f t="shared" ref="F191:S191" si="548">IF(NOT(SUM(F192,F209)=0),SUM(F192,F209),"нд")</f>
        <v>17.541</v>
      </c>
      <c r="G191" s="52" t="str">
        <f t="shared" si="548"/>
        <v>нд</v>
      </c>
      <c r="H191" s="52" t="str">
        <f t="shared" si="548"/>
        <v>нд</v>
      </c>
      <c r="I191" s="52" t="str">
        <f t="shared" si="548"/>
        <v>нд</v>
      </c>
      <c r="J191" s="52" t="str">
        <f t="shared" si="548"/>
        <v>нд</v>
      </c>
      <c r="K191" s="52" t="str">
        <f t="shared" si="548"/>
        <v>нд</v>
      </c>
      <c r="L191" s="52" t="str">
        <f t="shared" si="548"/>
        <v>нд</v>
      </c>
      <c r="M191" s="52" t="str">
        <f t="shared" si="548"/>
        <v>нд</v>
      </c>
      <c r="N191" s="52" t="str">
        <f t="shared" si="548"/>
        <v>нд</v>
      </c>
      <c r="O191" s="52" t="str">
        <f t="shared" si="548"/>
        <v>нд</v>
      </c>
      <c r="P191" s="52" t="str">
        <f t="shared" si="548"/>
        <v>нд</v>
      </c>
      <c r="Q191" s="52" t="str">
        <f t="shared" si="548"/>
        <v>нд</v>
      </c>
      <c r="R191" s="52" t="str">
        <f t="shared" si="548"/>
        <v>нд</v>
      </c>
      <c r="S191" s="52" t="str">
        <f t="shared" si="548"/>
        <v>нд</v>
      </c>
      <c r="T191" s="114" t="str">
        <f t="shared" si="358"/>
        <v>нд</v>
      </c>
      <c r="U191" s="52" t="str">
        <f t="shared" ref="U191" si="549">IF(NOT(SUM(U192,U209)=0),SUM(U192,U209),"нд")</f>
        <v>нд</v>
      </c>
      <c r="V191" s="114" t="str">
        <f t="shared" si="359"/>
        <v>нд</v>
      </c>
      <c r="W191" s="52" t="str">
        <f t="shared" ref="W191" si="550">IF(NOT(SUM(W192,W209)=0),SUM(W192,W209),"нд")</f>
        <v>нд</v>
      </c>
      <c r="X191" s="114" t="str">
        <f t="shared" si="360"/>
        <v>нд</v>
      </c>
      <c r="Y191" s="52" t="str">
        <f t="shared" ref="Y191" si="551">IF(NOT(SUM(Y192,Y209)=0),SUM(Y192,Y209),"нд")</f>
        <v>нд</v>
      </c>
      <c r="Z191" s="114" t="str">
        <f t="shared" si="361"/>
        <v>нд</v>
      </c>
      <c r="AA191" s="52" t="str">
        <f t="shared" ref="AA191" si="552">IF(NOT(SUM(AA192,AA209)=0),SUM(AA192,AA209),"нд")</f>
        <v>нд</v>
      </c>
      <c r="AB191" s="114" t="str">
        <f t="shared" si="362"/>
        <v>нд</v>
      </c>
      <c r="AC191" s="37" t="s">
        <v>384</v>
      </c>
    </row>
    <row r="192" spans="1:29" s="61" customFormat="1" x14ac:dyDescent="0.25">
      <c r="A192" s="38" t="s">
        <v>354</v>
      </c>
      <c r="B192" s="39" t="s">
        <v>355</v>
      </c>
      <c r="C192" s="40" t="s">
        <v>25</v>
      </c>
      <c r="D192" s="53">
        <f t="shared" ref="D192:E192" si="553">IF(NOT(SUM(D193,D204)=0),SUM(D193,D204),"нд")</f>
        <v>2.8319999999999999</v>
      </c>
      <c r="E192" s="53" t="str">
        <f t="shared" si="553"/>
        <v>нд</v>
      </c>
      <c r="F192" s="53">
        <f t="shared" ref="F192:S192" si="554">IF(NOT(SUM(F193,F204)=0),SUM(F193,F204),"нд")</f>
        <v>2.8319999999999999</v>
      </c>
      <c r="G192" s="53" t="str">
        <f t="shared" si="554"/>
        <v>нд</v>
      </c>
      <c r="H192" s="53" t="str">
        <f t="shared" si="554"/>
        <v>нд</v>
      </c>
      <c r="I192" s="53" t="str">
        <f t="shared" si="554"/>
        <v>нд</v>
      </c>
      <c r="J192" s="53" t="str">
        <f t="shared" si="554"/>
        <v>нд</v>
      </c>
      <c r="K192" s="53" t="str">
        <f t="shared" si="554"/>
        <v>нд</v>
      </c>
      <c r="L192" s="53" t="str">
        <f t="shared" si="554"/>
        <v>нд</v>
      </c>
      <c r="M192" s="53" t="str">
        <f t="shared" si="554"/>
        <v>нд</v>
      </c>
      <c r="N192" s="53" t="str">
        <f t="shared" si="554"/>
        <v>нд</v>
      </c>
      <c r="O192" s="53" t="str">
        <f t="shared" si="554"/>
        <v>нд</v>
      </c>
      <c r="P192" s="53" t="str">
        <f t="shared" si="554"/>
        <v>нд</v>
      </c>
      <c r="Q192" s="53" t="str">
        <f t="shared" si="554"/>
        <v>нд</v>
      </c>
      <c r="R192" s="53" t="str">
        <f t="shared" si="554"/>
        <v>нд</v>
      </c>
      <c r="S192" s="53" t="str">
        <f t="shared" si="554"/>
        <v>нд</v>
      </c>
      <c r="T192" s="115" t="str">
        <f t="shared" si="358"/>
        <v>нд</v>
      </c>
      <c r="U192" s="53" t="str">
        <f t="shared" ref="U192" si="555">IF(NOT(SUM(U193,U204)=0),SUM(U193,U204),"нд")</f>
        <v>нд</v>
      </c>
      <c r="V192" s="115" t="str">
        <f t="shared" si="359"/>
        <v>нд</v>
      </c>
      <c r="W192" s="53" t="str">
        <f t="shared" ref="W192" si="556">IF(NOT(SUM(W193,W204)=0),SUM(W193,W204),"нд")</f>
        <v>нд</v>
      </c>
      <c r="X192" s="115" t="str">
        <f t="shared" si="360"/>
        <v>нд</v>
      </c>
      <c r="Y192" s="53" t="str">
        <f t="shared" ref="Y192" si="557">IF(NOT(SUM(Y193,Y204)=0),SUM(Y193,Y204),"нд")</f>
        <v>нд</v>
      </c>
      <c r="Z192" s="115" t="str">
        <f t="shared" si="361"/>
        <v>нд</v>
      </c>
      <c r="AA192" s="53" t="str">
        <f t="shared" ref="AA192" si="558">IF(NOT(SUM(AA193,AA204)=0),SUM(AA193,AA204),"нд")</f>
        <v>нд</v>
      </c>
      <c r="AB192" s="115" t="str">
        <f t="shared" si="362"/>
        <v>нд</v>
      </c>
      <c r="AC192" s="40" t="s">
        <v>384</v>
      </c>
    </row>
    <row r="193" spans="1:29" s="61" customFormat="1" ht="31.5" customHeight="1" x14ac:dyDescent="0.25">
      <c r="A193" s="20" t="s">
        <v>356</v>
      </c>
      <c r="B193" s="21" t="s">
        <v>31</v>
      </c>
      <c r="C193" s="14" t="s">
        <v>25</v>
      </c>
      <c r="D193" s="15">
        <f t="shared" ref="D193" si="559">IF(NOT(SUM(D194:D203)=0),SUM(D194:D203),"нд")</f>
        <v>1.83</v>
      </c>
      <c r="E193" s="14" t="str">
        <f t="shared" ref="E193" si="560">IF(NOT(SUM(E194:E203)=0),SUM(E194:E203),"нд")</f>
        <v>нд</v>
      </c>
      <c r="F193" s="15">
        <f t="shared" ref="F193:G193" si="561">IF(NOT(SUM(F194:F203)=0),SUM(F194:F203),"нд")</f>
        <v>1.83</v>
      </c>
      <c r="G193" s="14" t="str">
        <f t="shared" si="561"/>
        <v>нд</v>
      </c>
      <c r="H193" s="14" t="str">
        <f t="shared" ref="H193:Q193" si="562">IF(NOT(SUM(H194:H203)=0),SUM(H194:H203),"нд")</f>
        <v>нд</v>
      </c>
      <c r="I193" s="14" t="str">
        <f t="shared" si="562"/>
        <v>нд</v>
      </c>
      <c r="J193" s="14" t="str">
        <f t="shared" si="562"/>
        <v>нд</v>
      </c>
      <c r="K193" s="14" t="str">
        <f t="shared" ref="K193" si="563">IF(NOT(SUM(K194:K203)=0),SUM(K194:K203),"нд")</f>
        <v>нд</v>
      </c>
      <c r="L193" s="14" t="str">
        <f t="shared" si="562"/>
        <v>нд</v>
      </c>
      <c r="M193" s="14" t="str">
        <f t="shared" si="562"/>
        <v>нд</v>
      </c>
      <c r="N193" s="14" t="str">
        <f t="shared" si="562"/>
        <v>нд</v>
      </c>
      <c r="O193" s="14" t="str">
        <f t="shared" si="562"/>
        <v>нд</v>
      </c>
      <c r="P193" s="14" t="str">
        <f t="shared" ref="P193" si="564">IF(NOT(SUM(P194:P203)=0),SUM(P194:P203),"нд")</f>
        <v>нд</v>
      </c>
      <c r="Q193" s="14" t="str">
        <f t="shared" si="562"/>
        <v>нд</v>
      </c>
      <c r="R193" s="14" t="str">
        <f t="shared" ref="R193:S193" si="565">IF(NOT(SUM(R194:R203)=0),SUM(R194:R203),"нд")</f>
        <v>нд</v>
      </c>
      <c r="S193" s="15" t="str">
        <f t="shared" si="565"/>
        <v>нд</v>
      </c>
      <c r="T193" s="107" t="str">
        <f t="shared" si="358"/>
        <v>нд</v>
      </c>
      <c r="U193" s="15" t="str">
        <f t="shared" ref="U193" si="566">IF(NOT(SUM(U194:U203)=0),SUM(U194:U203),"нд")</f>
        <v>нд</v>
      </c>
      <c r="V193" s="107" t="str">
        <f t="shared" si="359"/>
        <v>нд</v>
      </c>
      <c r="W193" s="15" t="str">
        <f t="shared" ref="W193" si="567">IF(NOT(SUM(W194:W203)=0),SUM(W194:W203),"нд")</f>
        <v>нд</v>
      </c>
      <c r="X193" s="107" t="str">
        <f t="shared" si="360"/>
        <v>нд</v>
      </c>
      <c r="Y193" s="15" t="str">
        <f t="shared" ref="Y193" si="568">IF(NOT(SUM(Y194:Y203)=0),SUM(Y194:Y203),"нд")</f>
        <v>нд</v>
      </c>
      <c r="Z193" s="107" t="str">
        <f t="shared" si="361"/>
        <v>нд</v>
      </c>
      <c r="AA193" s="15" t="str">
        <f t="shared" ref="AA193" si="569">IF(NOT(SUM(AA194:AA203)=0),SUM(AA194:AA203),"нд")</f>
        <v>нд</v>
      </c>
      <c r="AB193" s="107" t="str">
        <f t="shared" si="362"/>
        <v>нд</v>
      </c>
      <c r="AC193" s="14" t="s">
        <v>384</v>
      </c>
    </row>
    <row r="194" spans="1:29" s="61" customFormat="1" ht="15.75" customHeight="1" x14ac:dyDescent="0.25">
      <c r="A194" s="51" t="s">
        <v>357</v>
      </c>
      <c r="B194" s="27" t="s">
        <v>101</v>
      </c>
      <c r="C194" s="25" t="s">
        <v>102</v>
      </c>
      <c r="D194" s="65">
        <v>2.5999999999999999E-2</v>
      </c>
      <c r="E194" s="65" t="s">
        <v>26</v>
      </c>
      <c r="F194" s="65">
        <v>2.5999999999999999E-2</v>
      </c>
      <c r="G194" s="65" t="s">
        <v>26</v>
      </c>
      <c r="H194" s="33" t="str">
        <f t="shared" ref="H194:H201" si="570">IF(NOT(SUM(I194,J194,K194,L194)=0),SUM(I194,J194,K194,L194),"нд")</f>
        <v>нд</v>
      </c>
      <c r="I194" s="25" t="s">
        <v>26</v>
      </c>
      <c r="J194" s="25" t="s">
        <v>26</v>
      </c>
      <c r="K194" s="25" t="s">
        <v>26</v>
      </c>
      <c r="L194" s="25" t="s">
        <v>26</v>
      </c>
      <c r="M194" s="33" t="str">
        <f t="shared" ref="M194:M201" si="571">IF(NOT(SUM(N194,O194,P194,Q194)=0),SUM(N194,O194,P194,Q194),"нд")</f>
        <v>нд</v>
      </c>
      <c r="N194" s="25" t="s">
        <v>26</v>
      </c>
      <c r="O194" s="25" t="s">
        <v>26</v>
      </c>
      <c r="P194" s="25" t="s">
        <v>26</v>
      </c>
      <c r="Q194" s="25" t="s">
        <v>26</v>
      </c>
      <c r="R194" s="86" t="str">
        <f t="shared" ref="R194:R208" si="572">IF(NOT(OR(G194="нд",I194="нд")),G194-I194,G194)</f>
        <v>нд</v>
      </c>
      <c r="S194" s="59" t="str">
        <f t="shared" ref="S194:S203" si="573">IF(NOT(SUM(U194,W194,Y194,AA194)=0),SUM(U194,W194,Y194,AA194),"нд")</f>
        <v>нд</v>
      </c>
      <c r="T194" s="105" t="str">
        <f t="shared" si="358"/>
        <v>нд</v>
      </c>
      <c r="U194" s="59" t="str">
        <f t="shared" ref="U194:U203" si="574">IF(SUM(N194)-SUM(I194)=0,"нд",SUM(N194)-SUM(I194))</f>
        <v>нд</v>
      </c>
      <c r="V194" s="105" t="str">
        <f t="shared" si="359"/>
        <v>нд</v>
      </c>
      <c r="W194" s="59" t="str">
        <f t="shared" ref="W194:W203" si="575">IF(SUM(O194)-SUM(J194)=0,"нд",SUM(O194)-SUM(J194))</f>
        <v>нд</v>
      </c>
      <c r="X194" s="105" t="str">
        <f t="shared" si="360"/>
        <v>нд</v>
      </c>
      <c r="Y194" s="59" t="str">
        <f t="shared" ref="Y194:Y203" si="576">IF(SUM(P194)-SUM(K194)=0,"нд",SUM(P194)-SUM(K194))</f>
        <v>нд</v>
      </c>
      <c r="Z194" s="105" t="str">
        <f t="shared" si="361"/>
        <v>нд</v>
      </c>
      <c r="AA194" s="59" t="str">
        <f t="shared" ref="AA194:AA203" si="577">IF(SUM(Q194)-SUM(L194)=0,"нд",SUM(Q194)-SUM(L194))</f>
        <v>нд</v>
      </c>
      <c r="AB194" s="105" t="str">
        <f t="shared" si="362"/>
        <v>нд</v>
      </c>
      <c r="AC194" s="25" t="s">
        <v>26</v>
      </c>
    </row>
    <row r="195" spans="1:29" s="61" customFormat="1" ht="31.5" x14ac:dyDescent="0.25">
      <c r="A195" s="51" t="s">
        <v>358</v>
      </c>
      <c r="B195" s="27" t="s">
        <v>103</v>
      </c>
      <c r="C195" s="25" t="s">
        <v>104</v>
      </c>
      <c r="D195" s="65" t="s">
        <v>26</v>
      </c>
      <c r="E195" s="65" t="s">
        <v>26</v>
      </c>
      <c r="F195" s="65" t="s">
        <v>26</v>
      </c>
      <c r="G195" s="65" t="s">
        <v>26</v>
      </c>
      <c r="H195" s="33" t="str">
        <f t="shared" si="570"/>
        <v>нд</v>
      </c>
      <c r="I195" s="25" t="s">
        <v>26</v>
      </c>
      <c r="J195" s="25" t="s">
        <v>26</v>
      </c>
      <c r="K195" s="25" t="s">
        <v>26</v>
      </c>
      <c r="L195" s="25" t="s">
        <v>26</v>
      </c>
      <c r="M195" s="33" t="str">
        <f t="shared" si="571"/>
        <v>нд</v>
      </c>
      <c r="N195" s="25" t="s">
        <v>26</v>
      </c>
      <c r="O195" s="25" t="s">
        <v>26</v>
      </c>
      <c r="P195" s="25" t="s">
        <v>26</v>
      </c>
      <c r="Q195" s="25" t="s">
        <v>26</v>
      </c>
      <c r="R195" s="86" t="str">
        <f t="shared" si="572"/>
        <v>нд</v>
      </c>
      <c r="S195" s="59" t="str">
        <f t="shared" si="573"/>
        <v>нд</v>
      </c>
      <c r="T195" s="105" t="str">
        <f t="shared" si="358"/>
        <v>нд</v>
      </c>
      <c r="U195" s="59" t="str">
        <f t="shared" si="574"/>
        <v>нд</v>
      </c>
      <c r="V195" s="105" t="str">
        <f t="shared" si="359"/>
        <v>нд</v>
      </c>
      <c r="W195" s="59" t="str">
        <f t="shared" si="575"/>
        <v>нд</v>
      </c>
      <c r="X195" s="105" t="str">
        <f t="shared" si="360"/>
        <v>нд</v>
      </c>
      <c r="Y195" s="59" t="str">
        <f t="shared" si="576"/>
        <v>нд</v>
      </c>
      <c r="Z195" s="105" t="str">
        <f t="shared" si="361"/>
        <v>нд</v>
      </c>
      <c r="AA195" s="59" t="str">
        <f t="shared" si="577"/>
        <v>нд</v>
      </c>
      <c r="AB195" s="105" t="str">
        <f t="shared" si="362"/>
        <v>нд</v>
      </c>
      <c r="AC195" s="25" t="s">
        <v>26</v>
      </c>
    </row>
    <row r="196" spans="1:29" s="61" customFormat="1" x14ac:dyDescent="0.25">
      <c r="A196" s="51" t="s">
        <v>359</v>
      </c>
      <c r="B196" s="27" t="s">
        <v>105</v>
      </c>
      <c r="C196" s="25" t="s">
        <v>106</v>
      </c>
      <c r="D196" s="65">
        <v>3.5000000000000003E-2</v>
      </c>
      <c r="E196" s="65" t="s">
        <v>26</v>
      </c>
      <c r="F196" s="65">
        <v>3.5000000000000003E-2</v>
      </c>
      <c r="G196" s="65" t="s">
        <v>26</v>
      </c>
      <c r="H196" s="33" t="str">
        <f t="shared" si="570"/>
        <v>нд</v>
      </c>
      <c r="I196" s="25" t="s">
        <v>26</v>
      </c>
      <c r="J196" s="25" t="s">
        <v>26</v>
      </c>
      <c r="K196" s="25" t="s">
        <v>26</v>
      </c>
      <c r="L196" s="25" t="s">
        <v>26</v>
      </c>
      <c r="M196" s="33" t="str">
        <f t="shared" si="571"/>
        <v>нд</v>
      </c>
      <c r="N196" s="25" t="s">
        <v>26</v>
      </c>
      <c r="O196" s="25" t="s">
        <v>26</v>
      </c>
      <c r="P196" s="25" t="s">
        <v>26</v>
      </c>
      <c r="Q196" s="25" t="s">
        <v>26</v>
      </c>
      <c r="R196" s="86" t="str">
        <f t="shared" si="572"/>
        <v>нд</v>
      </c>
      <c r="S196" s="59" t="str">
        <f t="shared" si="573"/>
        <v>нд</v>
      </c>
      <c r="T196" s="105" t="str">
        <f t="shared" si="358"/>
        <v>нд</v>
      </c>
      <c r="U196" s="59" t="str">
        <f t="shared" si="574"/>
        <v>нд</v>
      </c>
      <c r="V196" s="105" t="str">
        <f t="shared" si="359"/>
        <v>нд</v>
      </c>
      <c r="W196" s="59" t="str">
        <f t="shared" si="575"/>
        <v>нд</v>
      </c>
      <c r="X196" s="105" t="str">
        <f t="shared" si="360"/>
        <v>нд</v>
      </c>
      <c r="Y196" s="59" t="str">
        <f t="shared" si="576"/>
        <v>нд</v>
      </c>
      <c r="Z196" s="105" t="str">
        <f t="shared" si="361"/>
        <v>нд</v>
      </c>
      <c r="AA196" s="59" t="str">
        <f t="shared" si="577"/>
        <v>нд</v>
      </c>
      <c r="AB196" s="105" t="str">
        <f t="shared" si="362"/>
        <v>нд</v>
      </c>
      <c r="AC196" s="25" t="s">
        <v>26</v>
      </c>
    </row>
    <row r="197" spans="1:29" s="61" customFormat="1" ht="31.5" customHeight="1" x14ac:dyDescent="0.25">
      <c r="A197" s="51" t="s">
        <v>360</v>
      </c>
      <c r="B197" s="27" t="s">
        <v>107</v>
      </c>
      <c r="C197" s="25" t="s">
        <v>108</v>
      </c>
      <c r="D197" s="65" t="s">
        <v>26</v>
      </c>
      <c r="E197" s="65" t="s">
        <v>26</v>
      </c>
      <c r="F197" s="65" t="s">
        <v>26</v>
      </c>
      <c r="G197" s="65" t="s">
        <v>26</v>
      </c>
      <c r="H197" s="33" t="str">
        <f t="shared" si="570"/>
        <v>нд</v>
      </c>
      <c r="I197" s="65" t="s">
        <v>26</v>
      </c>
      <c r="J197" s="65" t="s">
        <v>26</v>
      </c>
      <c r="K197" s="65" t="s">
        <v>26</v>
      </c>
      <c r="L197" s="65" t="s">
        <v>26</v>
      </c>
      <c r="M197" s="33" t="str">
        <f t="shared" si="571"/>
        <v>нд</v>
      </c>
      <c r="N197" s="65" t="s">
        <v>26</v>
      </c>
      <c r="O197" s="65" t="s">
        <v>26</v>
      </c>
      <c r="P197" s="65" t="s">
        <v>26</v>
      </c>
      <c r="Q197" s="65" t="s">
        <v>26</v>
      </c>
      <c r="R197" s="86" t="str">
        <f t="shared" si="572"/>
        <v>нд</v>
      </c>
      <c r="S197" s="59" t="str">
        <f t="shared" si="573"/>
        <v>нд</v>
      </c>
      <c r="T197" s="105" t="str">
        <f t="shared" si="358"/>
        <v>нд</v>
      </c>
      <c r="U197" s="59" t="str">
        <f t="shared" si="574"/>
        <v>нд</v>
      </c>
      <c r="V197" s="105" t="str">
        <f t="shared" si="359"/>
        <v>нд</v>
      </c>
      <c r="W197" s="59" t="str">
        <f t="shared" si="575"/>
        <v>нд</v>
      </c>
      <c r="X197" s="105" t="str">
        <f t="shared" si="360"/>
        <v>нд</v>
      </c>
      <c r="Y197" s="59" t="str">
        <f t="shared" si="576"/>
        <v>нд</v>
      </c>
      <c r="Z197" s="105" t="str">
        <f t="shared" si="361"/>
        <v>нд</v>
      </c>
      <c r="AA197" s="59" t="str">
        <f t="shared" si="577"/>
        <v>нд</v>
      </c>
      <c r="AB197" s="105" t="str">
        <f t="shared" si="362"/>
        <v>нд</v>
      </c>
      <c r="AC197" s="25" t="s">
        <v>26</v>
      </c>
    </row>
    <row r="198" spans="1:29" s="61" customFormat="1" ht="15.75" customHeight="1" x14ac:dyDescent="0.25">
      <c r="A198" s="51" t="s">
        <v>361</v>
      </c>
      <c r="B198" s="27" t="s">
        <v>109</v>
      </c>
      <c r="C198" s="25" t="s">
        <v>110</v>
      </c>
      <c r="D198" s="65">
        <v>0.27200000000000002</v>
      </c>
      <c r="E198" s="65" t="s">
        <v>26</v>
      </c>
      <c r="F198" s="65">
        <v>0.27200000000000002</v>
      </c>
      <c r="G198" s="65" t="s">
        <v>26</v>
      </c>
      <c r="H198" s="33" t="str">
        <f t="shared" si="570"/>
        <v>нд</v>
      </c>
      <c r="I198" s="65" t="s">
        <v>26</v>
      </c>
      <c r="J198" s="65" t="s">
        <v>26</v>
      </c>
      <c r="K198" s="65" t="s">
        <v>26</v>
      </c>
      <c r="L198" s="65" t="s">
        <v>26</v>
      </c>
      <c r="M198" s="33" t="str">
        <f t="shared" si="571"/>
        <v>нд</v>
      </c>
      <c r="N198" s="65" t="s">
        <v>26</v>
      </c>
      <c r="O198" s="65" t="s">
        <v>26</v>
      </c>
      <c r="P198" s="65" t="s">
        <v>26</v>
      </c>
      <c r="Q198" s="65" t="s">
        <v>26</v>
      </c>
      <c r="R198" s="86" t="str">
        <f t="shared" si="572"/>
        <v>нд</v>
      </c>
      <c r="S198" s="59" t="str">
        <f t="shared" si="573"/>
        <v>нд</v>
      </c>
      <c r="T198" s="105" t="str">
        <f t="shared" si="358"/>
        <v>нд</v>
      </c>
      <c r="U198" s="59" t="str">
        <f t="shared" si="574"/>
        <v>нд</v>
      </c>
      <c r="V198" s="105" t="str">
        <f t="shared" si="359"/>
        <v>нд</v>
      </c>
      <c r="W198" s="59" t="str">
        <f t="shared" si="575"/>
        <v>нд</v>
      </c>
      <c r="X198" s="105" t="str">
        <f t="shared" si="360"/>
        <v>нд</v>
      </c>
      <c r="Y198" s="59" t="str">
        <f t="shared" si="576"/>
        <v>нд</v>
      </c>
      <c r="Z198" s="105" t="str">
        <f t="shared" si="361"/>
        <v>нд</v>
      </c>
      <c r="AA198" s="59" t="str">
        <f t="shared" si="577"/>
        <v>нд</v>
      </c>
      <c r="AB198" s="105" t="str">
        <f t="shared" si="362"/>
        <v>нд</v>
      </c>
      <c r="AC198" s="25" t="s">
        <v>26</v>
      </c>
    </row>
    <row r="199" spans="1:29" s="61" customFormat="1" ht="36" customHeight="1" x14ac:dyDescent="0.25">
      <c r="A199" s="51" t="s">
        <v>362</v>
      </c>
      <c r="B199" s="27" t="s">
        <v>111</v>
      </c>
      <c r="C199" s="25" t="s">
        <v>112</v>
      </c>
      <c r="D199" s="65" t="s">
        <v>26</v>
      </c>
      <c r="E199" s="65" t="s">
        <v>26</v>
      </c>
      <c r="F199" s="65" t="s">
        <v>26</v>
      </c>
      <c r="G199" s="65" t="s">
        <v>26</v>
      </c>
      <c r="H199" s="33" t="str">
        <f t="shared" si="570"/>
        <v>нд</v>
      </c>
      <c r="I199" s="65" t="s">
        <v>26</v>
      </c>
      <c r="J199" s="65" t="s">
        <v>26</v>
      </c>
      <c r="K199" s="65" t="s">
        <v>26</v>
      </c>
      <c r="L199" s="65" t="s">
        <v>26</v>
      </c>
      <c r="M199" s="33" t="str">
        <f t="shared" si="571"/>
        <v>нд</v>
      </c>
      <c r="N199" s="65" t="s">
        <v>26</v>
      </c>
      <c r="O199" s="65" t="s">
        <v>26</v>
      </c>
      <c r="P199" s="65" t="s">
        <v>26</v>
      </c>
      <c r="Q199" s="65" t="s">
        <v>26</v>
      </c>
      <c r="R199" s="86" t="str">
        <f t="shared" si="572"/>
        <v>нд</v>
      </c>
      <c r="S199" s="59" t="str">
        <f t="shared" si="573"/>
        <v>нд</v>
      </c>
      <c r="T199" s="105" t="str">
        <f t="shared" si="358"/>
        <v>нд</v>
      </c>
      <c r="U199" s="59" t="str">
        <f t="shared" si="574"/>
        <v>нд</v>
      </c>
      <c r="V199" s="105" t="str">
        <f t="shared" si="359"/>
        <v>нд</v>
      </c>
      <c r="W199" s="59" t="str">
        <f t="shared" si="575"/>
        <v>нд</v>
      </c>
      <c r="X199" s="105" t="str">
        <f t="shared" si="360"/>
        <v>нд</v>
      </c>
      <c r="Y199" s="59" t="str">
        <f t="shared" si="576"/>
        <v>нд</v>
      </c>
      <c r="Z199" s="105" t="str">
        <f t="shared" si="361"/>
        <v>нд</v>
      </c>
      <c r="AA199" s="59" t="str">
        <f t="shared" si="577"/>
        <v>нд</v>
      </c>
      <c r="AB199" s="105" t="str">
        <f t="shared" si="362"/>
        <v>нд</v>
      </c>
      <c r="AC199" s="25" t="s">
        <v>26</v>
      </c>
    </row>
    <row r="200" spans="1:29" s="61" customFormat="1" ht="39.75" customHeight="1" x14ac:dyDescent="0.25">
      <c r="A200" s="51" t="s">
        <v>363</v>
      </c>
      <c r="B200" s="27" t="s">
        <v>113</v>
      </c>
      <c r="C200" s="25" t="s">
        <v>114</v>
      </c>
      <c r="D200" s="65">
        <v>0.157</v>
      </c>
      <c r="E200" s="65" t="s">
        <v>26</v>
      </c>
      <c r="F200" s="65">
        <v>0.157</v>
      </c>
      <c r="G200" s="65" t="s">
        <v>26</v>
      </c>
      <c r="H200" s="33" t="str">
        <f t="shared" si="570"/>
        <v>нд</v>
      </c>
      <c r="I200" s="65" t="s">
        <v>26</v>
      </c>
      <c r="J200" s="65" t="s">
        <v>26</v>
      </c>
      <c r="K200" s="65" t="s">
        <v>26</v>
      </c>
      <c r="L200" s="65" t="s">
        <v>26</v>
      </c>
      <c r="M200" s="33" t="str">
        <f t="shared" si="571"/>
        <v>нд</v>
      </c>
      <c r="N200" s="65" t="s">
        <v>26</v>
      </c>
      <c r="O200" s="65" t="s">
        <v>26</v>
      </c>
      <c r="P200" s="65" t="s">
        <v>26</v>
      </c>
      <c r="Q200" s="65" t="s">
        <v>26</v>
      </c>
      <c r="R200" s="86" t="str">
        <f t="shared" si="572"/>
        <v>нд</v>
      </c>
      <c r="S200" s="59" t="str">
        <f t="shared" si="573"/>
        <v>нд</v>
      </c>
      <c r="T200" s="105" t="str">
        <f t="shared" si="358"/>
        <v>нд</v>
      </c>
      <c r="U200" s="59" t="str">
        <f t="shared" si="574"/>
        <v>нд</v>
      </c>
      <c r="V200" s="105" t="str">
        <f t="shared" si="359"/>
        <v>нд</v>
      </c>
      <c r="W200" s="59" t="str">
        <f t="shared" si="575"/>
        <v>нд</v>
      </c>
      <c r="X200" s="105" t="str">
        <f t="shared" si="360"/>
        <v>нд</v>
      </c>
      <c r="Y200" s="59" t="str">
        <f t="shared" si="576"/>
        <v>нд</v>
      </c>
      <c r="Z200" s="105" t="str">
        <f t="shared" si="361"/>
        <v>нд</v>
      </c>
      <c r="AA200" s="59" t="str">
        <f t="shared" si="577"/>
        <v>нд</v>
      </c>
      <c r="AB200" s="105" t="str">
        <f t="shared" si="362"/>
        <v>нд</v>
      </c>
      <c r="AC200" s="25" t="s">
        <v>26</v>
      </c>
    </row>
    <row r="201" spans="1:29" s="61" customFormat="1" x14ac:dyDescent="0.25">
      <c r="A201" s="51" t="s">
        <v>364</v>
      </c>
      <c r="B201" s="27" t="s">
        <v>115</v>
      </c>
      <c r="C201" s="25" t="s">
        <v>116</v>
      </c>
      <c r="D201" s="65" t="s">
        <v>26</v>
      </c>
      <c r="E201" s="65" t="s">
        <v>26</v>
      </c>
      <c r="F201" s="65" t="s">
        <v>26</v>
      </c>
      <c r="G201" s="65" t="s">
        <v>26</v>
      </c>
      <c r="H201" s="33" t="str">
        <f t="shared" si="570"/>
        <v>нд</v>
      </c>
      <c r="I201" s="65" t="s">
        <v>26</v>
      </c>
      <c r="J201" s="65" t="s">
        <v>26</v>
      </c>
      <c r="K201" s="65" t="s">
        <v>26</v>
      </c>
      <c r="L201" s="65" t="s">
        <v>26</v>
      </c>
      <c r="M201" s="33" t="str">
        <f t="shared" si="571"/>
        <v>нд</v>
      </c>
      <c r="N201" s="65" t="s">
        <v>26</v>
      </c>
      <c r="O201" s="65" t="s">
        <v>26</v>
      </c>
      <c r="P201" s="65" t="s">
        <v>26</v>
      </c>
      <c r="Q201" s="65" t="s">
        <v>26</v>
      </c>
      <c r="R201" s="86" t="str">
        <f t="shared" si="572"/>
        <v>нд</v>
      </c>
      <c r="S201" s="59" t="str">
        <f t="shared" si="573"/>
        <v>нд</v>
      </c>
      <c r="T201" s="105" t="str">
        <f t="shared" si="358"/>
        <v>нд</v>
      </c>
      <c r="U201" s="59" t="str">
        <f t="shared" si="574"/>
        <v>нд</v>
      </c>
      <c r="V201" s="105" t="str">
        <f t="shared" si="359"/>
        <v>нд</v>
      </c>
      <c r="W201" s="59" t="str">
        <f t="shared" si="575"/>
        <v>нд</v>
      </c>
      <c r="X201" s="105" t="str">
        <f t="shared" si="360"/>
        <v>нд</v>
      </c>
      <c r="Y201" s="59" t="str">
        <f t="shared" si="576"/>
        <v>нд</v>
      </c>
      <c r="Z201" s="105" t="str">
        <f t="shared" si="361"/>
        <v>нд</v>
      </c>
      <c r="AA201" s="59" t="str">
        <f t="shared" si="577"/>
        <v>нд</v>
      </c>
      <c r="AB201" s="105" t="str">
        <f t="shared" si="362"/>
        <v>нд</v>
      </c>
      <c r="AC201" s="25" t="s">
        <v>26</v>
      </c>
    </row>
    <row r="202" spans="1:29" s="61" customFormat="1" x14ac:dyDescent="0.25">
      <c r="A202" s="51" t="s">
        <v>365</v>
      </c>
      <c r="B202" s="24" t="s">
        <v>117</v>
      </c>
      <c r="C202" s="65" t="s">
        <v>118</v>
      </c>
      <c r="D202" s="65" t="s">
        <v>26</v>
      </c>
      <c r="E202" s="65" t="s">
        <v>26</v>
      </c>
      <c r="F202" s="65" t="s">
        <v>26</v>
      </c>
      <c r="G202" s="65" t="s">
        <v>26</v>
      </c>
      <c r="H202" s="33" t="str">
        <f>IF(NOT(SUM(I202,J202,K202,L202)=0),SUM(I202,J202,K202,L202),"нд")</f>
        <v>нд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33" t="str">
        <f>IF(NOT(SUM(N202,O202,P202,Q202)=0),SUM(N202,O202,P202,Q202),"нд")</f>
        <v>нд</v>
      </c>
      <c r="N202" s="65" t="s">
        <v>26</v>
      </c>
      <c r="O202" s="65" t="s">
        <v>26</v>
      </c>
      <c r="P202" s="65" t="s">
        <v>26</v>
      </c>
      <c r="Q202" s="65" t="s">
        <v>26</v>
      </c>
      <c r="R202" s="86" t="str">
        <f t="shared" si="572"/>
        <v>нд</v>
      </c>
      <c r="S202" s="59" t="str">
        <f t="shared" si="573"/>
        <v>нд</v>
      </c>
      <c r="T202" s="105" t="str">
        <f t="shared" si="358"/>
        <v>нд</v>
      </c>
      <c r="U202" s="59" t="str">
        <f t="shared" si="574"/>
        <v>нд</v>
      </c>
      <c r="V202" s="105" t="str">
        <f t="shared" si="359"/>
        <v>нд</v>
      </c>
      <c r="W202" s="59" t="str">
        <f t="shared" si="575"/>
        <v>нд</v>
      </c>
      <c r="X202" s="105" t="str">
        <f t="shared" si="360"/>
        <v>нд</v>
      </c>
      <c r="Y202" s="59" t="str">
        <f t="shared" si="576"/>
        <v>нд</v>
      </c>
      <c r="Z202" s="105" t="str">
        <f t="shared" si="361"/>
        <v>нд</v>
      </c>
      <c r="AA202" s="59" t="str">
        <f t="shared" si="577"/>
        <v>нд</v>
      </c>
      <c r="AB202" s="105" t="str">
        <f t="shared" si="362"/>
        <v>нд</v>
      </c>
      <c r="AC202" s="65" t="s">
        <v>26</v>
      </c>
    </row>
    <row r="203" spans="1:29" s="61" customFormat="1" ht="31.5" customHeight="1" x14ac:dyDescent="0.25">
      <c r="A203" s="93" t="s">
        <v>390</v>
      </c>
      <c r="B203" s="94" t="s">
        <v>391</v>
      </c>
      <c r="C203" s="63" t="s">
        <v>392</v>
      </c>
      <c r="D203" s="65">
        <v>1.34</v>
      </c>
      <c r="E203" s="64" t="s">
        <v>26</v>
      </c>
      <c r="F203" s="63">
        <f>1.34-1.273+1.273</f>
        <v>1.34</v>
      </c>
      <c r="G203" s="127" t="s">
        <v>26</v>
      </c>
      <c r="H203" s="124" t="str">
        <f>IF(NOT(SUM(I203,J203,K203,L203)=0),SUM(I203,J203,K203,L203),"нд")</f>
        <v>нд</v>
      </c>
      <c r="I203" s="64" t="s">
        <v>26</v>
      </c>
      <c r="J203" s="64" t="s">
        <v>26</v>
      </c>
      <c r="K203" s="64" t="s">
        <v>26</v>
      </c>
      <c r="L203" s="64" t="s">
        <v>26</v>
      </c>
      <c r="M203" s="124" t="str">
        <f>IF(NOT(SUM(N203,O203,P203,Q203)=0),SUM(N203,O203,P203,Q203),"нд")</f>
        <v>нд</v>
      </c>
      <c r="N203" s="64" t="s">
        <v>26</v>
      </c>
      <c r="O203" s="64" t="s">
        <v>26</v>
      </c>
      <c r="P203" s="64" t="s">
        <v>26</v>
      </c>
      <c r="Q203" s="64" t="s">
        <v>26</v>
      </c>
      <c r="R203" s="86" t="s">
        <v>26</v>
      </c>
      <c r="S203" s="59" t="str">
        <f t="shared" si="573"/>
        <v>нд</v>
      </c>
      <c r="T203" s="105" t="str">
        <f t="shared" si="358"/>
        <v>нд</v>
      </c>
      <c r="U203" s="59" t="str">
        <f t="shared" si="574"/>
        <v>нд</v>
      </c>
      <c r="V203" s="105" t="str">
        <f t="shared" si="359"/>
        <v>нд</v>
      </c>
      <c r="W203" s="59" t="str">
        <f t="shared" si="575"/>
        <v>нд</v>
      </c>
      <c r="X203" s="105" t="str">
        <f t="shared" si="360"/>
        <v>нд</v>
      </c>
      <c r="Y203" s="59" t="str">
        <f t="shared" si="576"/>
        <v>нд</v>
      </c>
      <c r="Z203" s="105" t="str">
        <f t="shared" si="361"/>
        <v>нд</v>
      </c>
      <c r="AA203" s="59" t="str">
        <f t="shared" si="577"/>
        <v>нд</v>
      </c>
      <c r="AB203" s="105" t="str">
        <f t="shared" si="362"/>
        <v>нд</v>
      </c>
      <c r="AC203" s="63" t="s">
        <v>26</v>
      </c>
    </row>
    <row r="204" spans="1:29" s="61" customFormat="1" ht="19.5" customHeight="1" x14ac:dyDescent="0.25">
      <c r="A204" s="28" t="s">
        <v>366</v>
      </c>
      <c r="B204" s="31" t="s">
        <v>67</v>
      </c>
      <c r="C204" s="30" t="s">
        <v>25</v>
      </c>
      <c r="D204" s="16">
        <f t="shared" ref="D204" si="578">IF(NOT(SUM(D205:D208)=0),SUM(D205:D208),"нд")</f>
        <v>1.002</v>
      </c>
      <c r="E204" s="16" t="str">
        <f t="shared" ref="E204" si="579">IF(NOT(SUM(E205:E208)=0),SUM(E205:E208),"нд")</f>
        <v>нд</v>
      </c>
      <c r="F204" s="16">
        <f t="shared" ref="F204:G204" si="580">IF(NOT(SUM(F205:F208)=0),SUM(F205:F208),"нд")</f>
        <v>1.002</v>
      </c>
      <c r="G204" s="16" t="str">
        <f t="shared" si="580"/>
        <v>нд</v>
      </c>
      <c r="H204" s="16" t="str">
        <f t="shared" ref="H204:Q204" si="581">IF(NOT(SUM(H205:H208)=0),SUM(H205:H208),"нд")</f>
        <v>нд</v>
      </c>
      <c r="I204" s="16" t="str">
        <f t="shared" si="581"/>
        <v>нд</v>
      </c>
      <c r="J204" s="16" t="str">
        <f t="shared" si="581"/>
        <v>нд</v>
      </c>
      <c r="K204" s="16" t="str">
        <f t="shared" ref="K204" si="582">IF(NOT(SUM(K205:K208)=0),SUM(K205:K208),"нд")</f>
        <v>нд</v>
      </c>
      <c r="L204" s="16" t="str">
        <f t="shared" si="581"/>
        <v>нд</v>
      </c>
      <c r="M204" s="16" t="str">
        <f t="shared" si="581"/>
        <v>нд</v>
      </c>
      <c r="N204" s="16" t="str">
        <f t="shared" si="581"/>
        <v>нд</v>
      </c>
      <c r="O204" s="16" t="str">
        <f t="shared" si="581"/>
        <v>нд</v>
      </c>
      <c r="P204" s="16" t="str">
        <f t="shared" ref="P204" si="583">IF(NOT(SUM(P205:P208)=0),SUM(P205:P208),"нд")</f>
        <v>нд</v>
      </c>
      <c r="Q204" s="16" t="str">
        <f t="shared" si="581"/>
        <v>нд</v>
      </c>
      <c r="R204" s="16" t="str">
        <f t="shared" ref="R204:S204" si="584">IF(NOT(SUM(R205:R208)=0),SUM(R205:R208),"нд")</f>
        <v>нд</v>
      </c>
      <c r="S204" s="16" t="str">
        <f t="shared" si="584"/>
        <v>нд</v>
      </c>
      <c r="T204" s="108" t="str">
        <f t="shared" si="358"/>
        <v>нд</v>
      </c>
      <c r="U204" s="16" t="str">
        <f t="shared" ref="U204" si="585">IF(NOT(SUM(U205:U208)=0),SUM(U205:U208),"нд")</f>
        <v>нд</v>
      </c>
      <c r="V204" s="108" t="str">
        <f t="shared" si="359"/>
        <v>нд</v>
      </c>
      <c r="W204" s="16" t="str">
        <f t="shared" ref="W204" si="586">IF(NOT(SUM(W205:W208)=0),SUM(W205:W208),"нд")</f>
        <v>нд</v>
      </c>
      <c r="X204" s="108" t="str">
        <f t="shared" si="360"/>
        <v>нд</v>
      </c>
      <c r="Y204" s="16" t="str">
        <f t="shared" ref="Y204" si="587">IF(NOT(SUM(Y205:Y208)=0),SUM(Y205:Y208),"нд")</f>
        <v>нд</v>
      </c>
      <c r="Z204" s="108" t="str">
        <f t="shared" si="361"/>
        <v>нд</v>
      </c>
      <c r="AA204" s="16" t="str">
        <f t="shared" ref="AA204" si="588">IF(NOT(SUM(AA205:AA208)=0),SUM(AA205:AA208),"нд")</f>
        <v>нд</v>
      </c>
      <c r="AB204" s="108" t="str">
        <f t="shared" si="362"/>
        <v>нд</v>
      </c>
      <c r="AC204" s="30" t="s">
        <v>384</v>
      </c>
    </row>
    <row r="205" spans="1:29" s="61" customFormat="1" ht="31.5" customHeight="1" x14ac:dyDescent="0.25">
      <c r="A205" s="51" t="s">
        <v>367</v>
      </c>
      <c r="B205" s="27" t="s">
        <v>119</v>
      </c>
      <c r="C205" s="25" t="s">
        <v>120</v>
      </c>
      <c r="D205" s="65">
        <v>0.20200000000000001</v>
      </c>
      <c r="E205" s="65" t="s">
        <v>26</v>
      </c>
      <c r="F205" s="63">
        <v>0.20200000000000001</v>
      </c>
      <c r="G205" s="65" t="s">
        <v>26</v>
      </c>
      <c r="H205" s="33" t="str">
        <f>IF(NOT(SUM(I205,J205,K205,L205)=0),SUM(I205,J205,K205,L205),"нд")</f>
        <v>нд</v>
      </c>
      <c r="I205" s="65" t="s">
        <v>26</v>
      </c>
      <c r="J205" s="65" t="s">
        <v>26</v>
      </c>
      <c r="K205" s="65" t="s">
        <v>26</v>
      </c>
      <c r="L205" s="65" t="s">
        <v>26</v>
      </c>
      <c r="M205" s="33" t="str">
        <f>IF(NOT(SUM(N205,O205,P205,Q205)=0),SUM(N205,O205,P205,Q205),"нд")</f>
        <v>нд</v>
      </c>
      <c r="N205" s="65" t="s">
        <v>26</v>
      </c>
      <c r="O205" s="65" t="s">
        <v>26</v>
      </c>
      <c r="P205" s="65" t="s">
        <v>26</v>
      </c>
      <c r="Q205" s="65" t="s">
        <v>26</v>
      </c>
      <c r="R205" s="86" t="str">
        <f t="shared" si="572"/>
        <v>нд</v>
      </c>
      <c r="S205" s="59" t="str">
        <f t="shared" ref="S205:S208" si="589">IF(NOT(SUM(U205,W205,Y205,AA205)=0),SUM(U205,W205,Y205,AA205),"нд")</f>
        <v>нд</v>
      </c>
      <c r="T205" s="105" t="str">
        <f t="shared" si="358"/>
        <v>нд</v>
      </c>
      <c r="U205" s="59" t="str">
        <f t="shared" ref="U205:U208" si="590">IF(SUM(N205)-SUM(I205)=0,"нд",SUM(N205)-SUM(I205))</f>
        <v>нд</v>
      </c>
      <c r="V205" s="105" t="str">
        <f t="shared" si="359"/>
        <v>нд</v>
      </c>
      <c r="W205" s="59" t="str">
        <f t="shared" ref="W205:W208" si="591">IF(SUM(O205)-SUM(J205)=0,"нд",SUM(O205)-SUM(J205))</f>
        <v>нд</v>
      </c>
      <c r="X205" s="105" t="str">
        <f t="shared" si="360"/>
        <v>нд</v>
      </c>
      <c r="Y205" s="59" t="str">
        <f t="shared" ref="Y205:Y208" si="592">IF(SUM(P205)-SUM(K205)=0,"нд",SUM(P205)-SUM(K205))</f>
        <v>нд</v>
      </c>
      <c r="Z205" s="105" t="str">
        <f t="shared" si="361"/>
        <v>нд</v>
      </c>
      <c r="AA205" s="59" t="str">
        <f t="shared" ref="AA205:AA208" si="593">IF(SUM(Q205)-SUM(L205)=0,"нд",SUM(Q205)-SUM(L205))</f>
        <v>нд</v>
      </c>
      <c r="AB205" s="105" t="str">
        <f t="shared" si="362"/>
        <v>нд</v>
      </c>
      <c r="AC205" s="25" t="s">
        <v>26</v>
      </c>
    </row>
    <row r="206" spans="1:29" s="61" customFormat="1" x14ac:dyDescent="0.25">
      <c r="A206" s="51" t="s">
        <v>368</v>
      </c>
      <c r="B206" s="27" t="s">
        <v>121</v>
      </c>
      <c r="C206" s="25" t="s">
        <v>122</v>
      </c>
      <c r="D206" s="65">
        <v>0.51500000000000001</v>
      </c>
      <c r="E206" s="65" t="s">
        <v>26</v>
      </c>
      <c r="F206" s="63">
        <v>0.51500000000000001</v>
      </c>
      <c r="G206" s="65" t="s">
        <v>26</v>
      </c>
      <c r="H206" s="33" t="str">
        <f>IF(NOT(SUM(I206,J206,K206,L206)=0),SUM(I206,J206,K206,L206),"нд")</f>
        <v>нд</v>
      </c>
      <c r="I206" s="65" t="s">
        <v>26</v>
      </c>
      <c r="J206" s="65" t="s">
        <v>26</v>
      </c>
      <c r="K206" s="65" t="s">
        <v>26</v>
      </c>
      <c r="L206" s="65" t="s">
        <v>26</v>
      </c>
      <c r="M206" s="33" t="str">
        <f>IF(NOT(SUM(N206,O206,P206,Q206)=0),SUM(N206,O206,P206,Q206),"нд")</f>
        <v>нд</v>
      </c>
      <c r="N206" s="65" t="s">
        <v>26</v>
      </c>
      <c r="O206" s="65" t="s">
        <v>26</v>
      </c>
      <c r="P206" s="65" t="s">
        <v>26</v>
      </c>
      <c r="Q206" s="65" t="s">
        <v>26</v>
      </c>
      <c r="R206" s="86" t="str">
        <f t="shared" si="572"/>
        <v>нд</v>
      </c>
      <c r="S206" s="59" t="str">
        <f t="shared" si="589"/>
        <v>нд</v>
      </c>
      <c r="T206" s="105" t="str">
        <f t="shared" si="358"/>
        <v>нд</v>
      </c>
      <c r="U206" s="59" t="str">
        <f t="shared" si="590"/>
        <v>нд</v>
      </c>
      <c r="V206" s="105" t="str">
        <f t="shared" si="359"/>
        <v>нд</v>
      </c>
      <c r="W206" s="59" t="str">
        <f t="shared" si="591"/>
        <v>нд</v>
      </c>
      <c r="X206" s="105" t="str">
        <f t="shared" si="360"/>
        <v>нд</v>
      </c>
      <c r="Y206" s="59" t="str">
        <f t="shared" si="592"/>
        <v>нд</v>
      </c>
      <c r="Z206" s="105" t="str">
        <f t="shared" si="361"/>
        <v>нд</v>
      </c>
      <c r="AA206" s="59" t="str">
        <f t="shared" si="593"/>
        <v>нд</v>
      </c>
      <c r="AB206" s="105" t="str">
        <f t="shared" si="362"/>
        <v>нд</v>
      </c>
      <c r="AC206" s="25" t="s">
        <v>26</v>
      </c>
    </row>
    <row r="207" spans="1:29" s="61" customFormat="1" ht="47.25" x14ac:dyDescent="0.25">
      <c r="A207" s="51" t="s">
        <v>369</v>
      </c>
      <c r="B207" s="27" t="s">
        <v>123</v>
      </c>
      <c r="C207" s="25" t="s">
        <v>124</v>
      </c>
      <c r="D207" s="65">
        <v>0.12</v>
      </c>
      <c r="E207" s="65" t="s">
        <v>26</v>
      </c>
      <c r="F207" s="63">
        <v>0.12</v>
      </c>
      <c r="G207" s="65" t="s">
        <v>26</v>
      </c>
      <c r="H207" s="33" t="str">
        <f>IF(NOT(SUM(I207,J207,K207,L207)=0),SUM(I207,J207,K207,L207),"нд")</f>
        <v>нд</v>
      </c>
      <c r="I207" s="65" t="s">
        <v>26</v>
      </c>
      <c r="J207" s="65" t="s">
        <v>26</v>
      </c>
      <c r="K207" s="65" t="s">
        <v>26</v>
      </c>
      <c r="L207" s="65" t="s">
        <v>26</v>
      </c>
      <c r="M207" s="33" t="str">
        <f>IF(NOT(SUM(N207,O207,P207,Q207)=0),SUM(N207,O207,P207,Q207),"нд")</f>
        <v>нд</v>
      </c>
      <c r="N207" s="65" t="s">
        <v>26</v>
      </c>
      <c r="O207" s="65" t="s">
        <v>26</v>
      </c>
      <c r="P207" s="65" t="s">
        <v>26</v>
      </c>
      <c r="Q207" s="65" t="s">
        <v>26</v>
      </c>
      <c r="R207" s="86" t="str">
        <f t="shared" si="572"/>
        <v>нд</v>
      </c>
      <c r="S207" s="59" t="str">
        <f t="shared" si="589"/>
        <v>нд</v>
      </c>
      <c r="T207" s="105" t="str">
        <f t="shared" si="358"/>
        <v>нд</v>
      </c>
      <c r="U207" s="59" t="str">
        <f t="shared" si="590"/>
        <v>нд</v>
      </c>
      <c r="V207" s="105" t="str">
        <f t="shared" si="359"/>
        <v>нд</v>
      </c>
      <c r="W207" s="59" t="str">
        <f t="shared" si="591"/>
        <v>нд</v>
      </c>
      <c r="X207" s="105" t="str">
        <f t="shared" si="360"/>
        <v>нд</v>
      </c>
      <c r="Y207" s="59" t="str">
        <f t="shared" si="592"/>
        <v>нд</v>
      </c>
      <c r="Z207" s="105" t="str">
        <f t="shared" si="361"/>
        <v>нд</v>
      </c>
      <c r="AA207" s="59" t="str">
        <f t="shared" si="593"/>
        <v>нд</v>
      </c>
      <c r="AB207" s="105" t="str">
        <f t="shared" si="362"/>
        <v>нд</v>
      </c>
      <c r="AC207" s="25" t="s">
        <v>26</v>
      </c>
    </row>
    <row r="208" spans="1:29" s="61" customFormat="1" x14ac:dyDescent="0.25">
      <c r="A208" s="51" t="s">
        <v>370</v>
      </c>
      <c r="B208" s="27" t="s">
        <v>125</v>
      </c>
      <c r="C208" s="25" t="s">
        <v>126</v>
      </c>
      <c r="D208" s="65">
        <v>0.16500000000000001</v>
      </c>
      <c r="E208" s="65" t="s">
        <v>26</v>
      </c>
      <c r="F208" s="63">
        <v>0.16500000000000001</v>
      </c>
      <c r="G208" s="65" t="s">
        <v>26</v>
      </c>
      <c r="H208" s="33" t="str">
        <f>IF(NOT(SUM(I208,J208,K208,L208)=0),SUM(I208,J208,K208,L208),"нд")</f>
        <v>нд</v>
      </c>
      <c r="I208" s="65" t="s">
        <v>26</v>
      </c>
      <c r="J208" s="65" t="s">
        <v>26</v>
      </c>
      <c r="K208" s="65" t="s">
        <v>26</v>
      </c>
      <c r="L208" s="65" t="s">
        <v>26</v>
      </c>
      <c r="M208" s="33" t="str">
        <f>IF(NOT(SUM(N208,O208,P208,Q208)=0),SUM(N208,O208,P208,Q208),"нд")</f>
        <v>нд</v>
      </c>
      <c r="N208" s="65" t="s">
        <v>26</v>
      </c>
      <c r="O208" s="65" t="s">
        <v>26</v>
      </c>
      <c r="P208" s="65" t="s">
        <v>26</v>
      </c>
      <c r="Q208" s="65" t="s">
        <v>26</v>
      </c>
      <c r="R208" s="86" t="str">
        <f t="shared" si="572"/>
        <v>нд</v>
      </c>
      <c r="S208" s="59" t="str">
        <f t="shared" si="589"/>
        <v>нд</v>
      </c>
      <c r="T208" s="105" t="str">
        <f t="shared" si="358"/>
        <v>нд</v>
      </c>
      <c r="U208" s="59" t="str">
        <f t="shared" si="590"/>
        <v>нд</v>
      </c>
      <c r="V208" s="105" t="str">
        <f t="shared" si="359"/>
        <v>нд</v>
      </c>
      <c r="W208" s="59" t="str">
        <f t="shared" si="591"/>
        <v>нд</v>
      </c>
      <c r="X208" s="105" t="str">
        <f t="shared" si="360"/>
        <v>нд</v>
      </c>
      <c r="Y208" s="59" t="str">
        <f t="shared" si="592"/>
        <v>нд</v>
      </c>
      <c r="Z208" s="105" t="str">
        <f t="shared" si="361"/>
        <v>нд</v>
      </c>
      <c r="AA208" s="59" t="str">
        <f t="shared" si="593"/>
        <v>нд</v>
      </c>
      <c r="AB208" s="105" t="str">
        <f t="shared" si="362"/>
        <v>нд</v>
      </c>
      <c r="AC208" s="25" t="s">
        <v>26</v>
      </c>
    </row>
    <row r="209" spans="1:29" s="61" customFormat="1" x14ac:dyDescent="0.25">
      <c r="A209" s="38" t="s">
        <v>371</v>
      </c>
      <c r="B209" s="39" t="s">
        <v>127</v>
      </c>
      <c r="C209" s="40" t="s">
        <v>25</v>
      </c>
      <c r="D209" s="53">
        <f t="shared" ref="D209:E209" si="594">IF(NOT(SUM(D210,D216)=0),SUM(D210,D216),"нд")</f>
        <v>14.709000000000001</v>
      </c>
      <c r="E209" s="53" t="str">
        <f t="shared" si="594"/>
        <v>нд</v>
      </c>
      <c r="F209" s="53">
        <f t="shared" ref="F209:S209" si="595">IF(NOT(SUM(F210,F216)=0),SUM(F210,F216),"нд")</f>
        <v>14.709000000000001</v>
      </c>
      <c r="G209" s="53" t="str">
        <f t="shared" si="595"/>
        <v>нд</v>
      </c>
      <c r="H209" s="53" t="str">
        <f t="shared" si="595"/>
        <v>нд</v>
      </c>
      <c r="I209" s="53" t="str">
        <f t="shared" si="595"/>
        <v>нд</v>
      </c>
      <c r="J209" s="53" t="str">
        <f t="shared" si="595"/>
        <v>нд</v>
      </c>
      <c r="K209" s="53" t="str">
        <f t="shared" si="595"/>
        <v>нд</v>
      </c>
      <c r="L209" s="53" t="str">
        <f t="shared" si="595"/>
        <v>нд</v>
      </c>
      <c r="M209" s="53" t="str">
        <f t="shared" si="595"/>
        <v>нд</v>
      </c>
      <c r="N209" s="53" t="str">
        <f t="shared" si="595"/>
        <v>нд</v>
      </c>
      <c r="O209" s="53" t="str">
        <f t="shared" si="595"/>
        <v>нд</v>
      </c>
      <c r="P209" s="53" t="str">
        <f t="shared" si="595"/>
        <v>нд</v>
      </c>
      <c r="Q209" s="53" t="str">
        <f t="shared" si="595"/>
        <v>нд</v>
      </c>
      <c r="R209" s="53" t="str">
        <f t="shared" si="595"/>
        <v>нд</v>
      </c>
      <c r="S209" s="53" t="str">
        <f t="shared" si="595"/>
        <v>нд</v>
      </c>
      <c r="T209" s="115" t="str">
        <f t="shared" si="358"/>
        <v>нд</v>
      </c>
      <c r="U209" s="53" t="str">
        <f t="shared" ref="U209" si="596">IF(NOT(SUM(U210,U216)=0),SUM(U210,U216),"нд")</f>
        <v>нд</v>
      </c>
      <c r="V209" s="115" t="str">
        <f t="shared" si="359"/>
        <v>нд</v>
      </c>
      <c r="W209" s="53" t="str">
        <f t="shared" ref="W209" si="597">IF(NOT(SUM(W210,W216)=0),SUM(W210,W216),"нд")</f>
        <v>нд</v>
      </c>
      <c r="X209" s="115" t="str">
        <f t="shared" si="360"/>
        <v>нд</v>
      </c>
      <c r="Y209" s="53" t="str">
        <f t="shared" ref="Y209" si="598">IF(NOT(SUM(Y210,Y216)=0),SUM(Y210,Y216),"нд")</f>
        <v>нд</v>
      </c>
      <c r="Z209" s="115" t="str">
        <f t="shared" si="361"/>
        <v>нд</v>
      </c>
      <c r="AA209" s="53" t="str">
        <f t="shared" ref="AA209" si="599">IF(NOT(SUM(AA210,AA216)=0),SUM(AA210,AA216),"нд")</f>
        <v>нд</v>
      </c>
      <c r="AB209" s="115" t="str">
        <f t="shared" si="362"/>
        <v>нд</v>
      </c>
      <c r="AC209" s="40" t="s">
        <v>384</v>
      </c>
    </row>
    <row r="210" spans="1:29" s="61" customFormat="1" x14ac:dyDescent="0.25">
      <c r="A210" s="26" t="s">
        <v>372</v>
      </c>
      <c r="B210" s="21" t="s">
        <v>31</v>
      </c>
      <c r="C210" s="14" t="s">
        <v>25</v>
      </c>
      <c r="D210" s="14">
        <f t="shared" ref="D210" si="600">IF(NOT(SUM(D211:D215)=0),SUM(D211:D215),"нд")</f>
        <v>4.8330000000000002</v>
      </c>
      <c r="E210" s="14" t="str">
        <f t="shared" ref="E210" si="601">IF(NOT(SUM(E211:E215)=0),SUM(E211:E215),"нд")</f>
        <v>нд</v>
      </c>
      <c r="F210" s="14">
        <f t="shared" ref="F210:G210" si="602">IF(NOT(SUM(F211:F215)=0),SUM(F211:F215),"нд")</f>
        <v>4.8330000000000002</v>
      </c>
      <c r="G210" s="14" t="str">
        <f t="shared" si="602"/>
        <v>нд</v>
      </c>
      <c r="H210" s="14" t="str">
        <f t="shared" ref="H210:Q210" si="603">IF(NOT(SUM(H211:H215)=0),SUM(H211:H215),"нд")</f>
        <v>нд</v>
      </c>
      <c r="I210" s="14" t="str">
        <f t="shared" si="603"/>
        <v>нд</v>
      </c>
      <c r="J210" s="14" t="str">
        <f t="shared" si="603"/>
        <v>нд</v>
      </c>
      <c r="K210" s="14" t="str">
        <f t="shared" ref="K210" si="604">IF(NOT(SUM(K211:K215)=0),SUM(K211:K215),"нд")</f>
        <v>нд</v>
      </c>
      <c r="L210" s="14" t="str">
        <f t="shared" si="603"/>
        <v>нд</v>
      </c>
      <c r="M210" s="14" t="str">
        <f t="shared" si="603"/>
        <v>нд</v>
      </c>
      <c r="N210" s="14" t="str">
        <f t="shared" si="603"/>
        <v>нд</v>
      </c>
      <c r="O210" s="14" t="str">
        <f t="shared" si="603"/>
        <v>нд</v>
      </c>
      <c r="P210" s="14" t="str">
        <f t="shared" ref="P210" si="605">IF(NOT(SUM(P211:P215)=0),SUM(P211:P215),"нд")</f>
        <v>нд</v>
      </c>
      <c r="Q210" s="14" t="str">
        <f t="shared" si="603"/>
        <v>нд</v>
      </c>
      <c r="R210" s="14" t="str">
        <f t="shared" ref="R210:S210" si="606">IF(NOT(SUM(R211:R215)=0),SUM(R211:R215),"нд")</f>
        <v>нд</v>
      </c>
      <c r="S210" s="15" t="str">
        <f t="shared" si="606"/>
        <v>нд</v>
      </c>
      <c r="T210" s="131" t="str">
        <f t="shared" si="358"/>
        <v>нд</v>
      </c>
      <c r="U210" s="15" t="str">
        <f t="shared" ref="U210" si="607">IF(NOT(SUM(U211:U215)=0),SUM(U211:U215),"нд")</f>
        <v>нд</v>
      </c>
      <c r="V210" s="131" t="str">
        <f t="shared" si="359"/>
        <v>нд</v>
      </c>
      <c r="W210" s="15" t="str">
        <f t="shared" ref="W210" si="608">IF(NOT(SUM(W211:W215)=0),SUM(W211:W215),"нд")</f>
        <v>нд</v>
      </c>
      <c r="X210" s="131" t="str">
        <f t="shared" si="360"/>
        <v>нд</v>
      </c>
      <c r="Y210" s="15" t="str">
        <f t="shared" ref="Y210" si="609">IF(NOT(SUM(Y211:Y215)=0),SUM(Y211:Y215),"нд")</f>
        <v>нд</v>
      </c>
      <c r="Z210" s="131" t="str">
        <f t="shared" si="361"/>
        <v>нд</v>
      </c>
      <c r="AA210" s="15" t="str">
        <f t="shared" ref="AA210" si="610">IF(NOT(SUM(AA211:AA215)=0),SUM(AA211:AA215),"нд")</f>
        <v>нд</v>
      </c>
      <c r="AB210" s="131" t="str">
        <f t="shared" si="362"/>
        <v>нд</v>
      </c>
      <c r="AC210" s="14" t="s">
        <v>384</v>
      </c>
    </row>
    <row r="211" spans="1:29" s="61" customFormat="1" x14ac:dyDescent="0.25">
      <c r="A211" s="23" t="s">
        <v>373</v>
      </c>
      <c r="B211" s="27" t="s">
        <v>128</v>
      </c>
      <c r="C211" s="25" t="s">
        <v>129</v>
      </c>
      <c r="D211" s="65">
        <v>1.419</v>
      </c>
      <c r="E211" s="65" t="s">
        <v>26</v>
      </c>
      <c r="F211" s="65">
        <v>1.419</v>
      </c>
      <c r="G211" s="65" t="s">
        <v>26</v>
      </c>
      <c r="H211" s="33" t="str">
        <f>IF(NOT(SUM(I211,J211,K211,L211)=0),SUM(I211,J211,K211,L211),"нд")</f>
        <v>нд</v>
      </c>
      <c r="I211" s="25" t="s">
        <v>26</v>
      </c>
      <c r="J211" s="25" t="s">
        <v>26</v>
      </c>
      <c r="K211" s="25" t="s">
        <v>26</v>
      </c>
      <c r="L211" s="25" t="s">
        <v>26</v>
      </c>
      <c r="M211" s="33" t="str">
        <f>IF(NOT(SUM(N211,O211,P211,Q211)=0),SUM(N211,O211,P211,Q211),"нд")</f>
        <v>нд</v>
      </c>
      <c r="N211" s="25" t="s">
        <v>26</v>
      </c>
      <c r="O211" s="25" t="s">
        <v>26</v>
      </c>
      <c r="P211" s="25" t="s">
        <v>26</v>
      </c>
      <c r="Q211" s="25" t="s">
        <v>26</v>
      </c>
      <c r="R211" s="86" t="str">
        <f t="shared" ref="R211:R219" si="611">IF(NOT(OR(G211="нд",I211="нд")),G211-I211,G211)</f>
        <v>нд</v>
      </c>
      <c r="S211" s="59" t="str">
        <f t="shared" ref="S211:S215" si="612">IF(NOT(SUM(U211,W211,Y211,AA211)=0),SUM(U211,W211,Y211,AA211),"нд")</f>
        <v>нд</v>
      </c>
      <c r="T211" s="105" t="str">
        <f t="shared" si="358"/>
        <v>нд</v>
      </c>
      <c r="U211" s="59" t="str">
        <f t="shared" ref="U211:U215" si="613">IF(SUM(N211)-SUM(I211)=0,"нд",SUM(N211)-SUM(I211))</f>
        <v>нд</v>
      </c>
      <c r="V211" s="105" t="str">
        <f t="shared" si="359"/>
        <v>нд</v>
      </c>
      <c r="W211" s="59" t="str">
        <f t="shared" ref="W211:W215" si="614">IF(SUM(O211)-SUM(J211)=0,"нд",SUM(O211)-SUM(J211))</f>
        <v>нд</v>
      </c>
      <c r="X211" s="105" t="str">
        <f t="shared" si="360"/>
        <v>нд</v>
      </c>
      <c r="Y211" s="59" t="str">
        <f t="shared" ref="Y211:Y215" si="615">IF(SUM(P211)-SUM(K211)=0,"нд",SUM(P211)-SUM(K211))</f>
        <v>нд</v>
      </c>
      <c r="Z211" s="105" t="str">
        <f t="shared" si="361"/>
        <v>нд</v>
      </c>
      <c r="AA211" s="59" t="str">
        <f t="shared" ref="AA211:AA215" si="616">IF(SUM(Q211)-SUM(L211)=0,"нд",SUM(Q211)-SUM(L211))</f>
        <v>нд</v>
      </c>
      <c r="AB211" s="105" t="str">
        <f t="shared" si="362"/>
        <v>нд</v>
      </c>
      <c r="AC211" s="25" t="s">
        <v>26</v>
      </c>
    </row>
    <row r="212" spans="1:29" s="61" customFormat="1" x14ac:dyDescent="0.25">
      <c r="A212" s="23" t="s">
        <v>374</v>
      </c>
      <c r="B212" s="27" t="s">
        <v>130</v>
      </c>
      <c r="C212" s="25" t="s">
        <v>131</v>
      </c>
      <c r="D212" s="65">
        <v>3.4140000000000001</v>
      </c>
      <c r="E212" s="65" t="s">
        <v>26</v>
      </c>
      <c r="F212" s="65">
        <v>3.4140000000000001</v>
      </c>
      <c r="G212" s="65" t="s">
        <v>26</v>
      </c>
      <c r="H212" s="33" t="str">
        <f>IF(NOT(SUM(I212,J212,K212,L212)=0),SUM(I212,J212,K212,L212),"нд")</f>
        <v>нд</v>
      </c>
      <c r="I212" s="25" t="s">
        <v>26</v>
      </c>
      <c r="J212" s="25" t="s">
        <v>26</v>
      </c>
      <c r="K212" s="25" t="s">
        <v>26</v>
      </c>
      <c r="L212" s="25" t="s">
        <v>26</v>
      </c>
      <c r="M212" s="33" t="str">
        <f>IF(NOT(SUM(N212,O212,P212,Q212)=0),SUM(N212,O212,P212,Q212),"нд")</f>
        <v>нд</v>
      </c>
      <c r="N212" s="25" t="s">
        <v>26</v>
      </c>
      <c r="O212" s="25" t="s">
        <v>26</v>
      </c>
      <c r="P212" s="25" t="s">
        <v>26</v>
      </c>
      <c r="Q212" s="25" t="s">
        <v>26</v>
      </c>
      <c r="R212" s="86" t="str">
        <f t="shared" si="611"/>
        <v>нд</v>
      </c>
      <c r="S212" s="59" t="str">
        <f t="shared" si="612"/>
        <v>нд</v>
      </c>
      <c r="T212" s="105" t="str">
        <f t="shared" si="358"/>
        <v>нд</v>
      </c>
      <c r="U212" s="59" t="str">
        <f t="shared" si="613"/>
        <v>нд</v>
      </c>
      <c r="V212" s="105" t="str">
        <f t="shared" si="359"/>
        <v>нд</v>
      </c>
      <c r="W212" s="59" t="str">
        <f t="shared" si="614"/>
        <v>нд</v>
      </c>
      <c r="X212" s="105" t="str">
        <f t="shared" si="360"/>
        <v>нд</v>
      </c>
      <c r="Y212" s="59" t="str">
        <f t="shared" si="615"/>
        <v>нд</v>
      </c>
      <c r="Z212" s="105" t="str">
        <f t="shared" si="361"/>
        <v>нд</v>
      </c>
      <c r="AA212" s="59" t="str">
        <f t="shared" si="616"/>
        <v>нд</v>
      </c>
      <c r="AB212" s="105" t="str">
        <f t="shared" si="362"/>
        <v>нд</v>
      </c>
      <c r="AC212" s="25" t="s">
        <v>26</v>
      </c>
    </row>
    <row r="213" spans="1:29" s="61" customFormat="1" x14ac:dyDescent="0.25">
      <c r="A213" s="23" t="s">
        <v>375</v>
      </c>
      <c r="B213" s="32" t="s">
        <v>132</v>
      </c>
      <c r="C213" s="25" t="s">
        <v>133</v>
      </c>
      <c r="D213" s="95" t="s">
        <v>26</v>
      </c>
      <c r="E213" s="65" t="s">
        <v>26</v>
      </c>
      <c r="F213" s="65" t="s">
        <v>26</v>
      </c>
      <c r="G213" s="65" t="s">
        <v>26</v>
      </c>
      <c r="H213" s="33" t="str">
        <f>IF(NOT(SUM(I213,J213,K213,L213)=0),SUM(I213,J213,K213,L213),"нд")</f>
        <v>нд</v>
      </c>
      <c r="I213" s="25" t="s">
        <v>26</v>
      </c>
      <c r="J213" s="25" t="s">
        <v>26</v>
      </c>
      <c r="K213" s="25" t="s">
        <v>26</v>
      </c>
      <c r="L213" s="25" t="s">
        <v>26</v>
      </c>
      <c r="M213" s="33" t="str">
        <f>IF(NOT(SUM(N213,O213,P213,Q213)=0),SUM(N213,O213,P213,Q213),"нд")</f>
        <v>нд</v>
      </c>
      <c r="N213" s="25" t="s">
        <v>26</v>
      </c>
      <c r="O213" s="25" t="s">
        <v>26</v>
      </c>
      <c r="P213" s="25" t="s">
        <v>26</v>
      </c>
      <c r="Q213" s="25" t="s">
        <v>26</v>
      </c>
      <c r="R213" s="86" t="str">
        <f t="shared" si="611"/>
        <v>нд</v>
      </c>
      <c r="S213" s="59" t="str">
        <f t="shared" si="612"/>
        <v>нд</v>
      </c>
      <c r="T213" s="105" t="str">
        <f t="shared" ref="T213:T219" si="617">IF(NOT(IFERROR(ROUND((M213-H213)/H213*100,2),"нд")=0),IFERROR(ROUND((M213-H213)/H213*100,2),"нд"),"нд")</f>
        <v>нд</v>
      </c>
      <c r="U213" s="59" t="str">
        <f t="shared" si="613"/>
        <v>нд</v>
      </c>
      <c r="V213" s="105" t="str">
        <f t="shared" ref="V213:V219" si="618">IF(NOT(IFERROR(ROUND((N213-I213)/I213*100,2),"нд")=0),IFERROR(ROUND((N213-I213)/I213*100,2),"нд"),"нд")</f>
        <v>нд</v>
      </c>
      <c r="W213" s="59" t="str">
        <f t="shared" si="614"/>
        <v>нд</v>
      </c>
      <c r="X213" s="105" t="str">
        <f t="shared" ref="X213:X219" si="619">IF(NOT(IFERROR(ROUND((O213-J213)/J213*100,2),"нд")=0),IFERROR(ROUND((O213-J213)/J213*100,2),"нд"),"нд")</f>
        <v>нд</v>
      </c>
      <c r="Y213" s="59" t="str">
        <f t="shared" si="615"/>
        <v>нд</v>
      </c>
      <c r="Z213" s="105" t="str">
        <f t="shared" ref="Z213:Z219" si="620">IF(NOT(IFERROR(ROUND((P213-K213)/K213*100,2),"нд")=0),IFERROR(ROUND((P213-K213)/K213*100,2),"нд"),"нд")</f>
        <v>нд</v>
      </c>
      <c r="AA213" s="59" t="str">
        <f t="shared" si="616"/>
        <v>нд</v>
      </c>
      <c r="AB213" s="105" t="str">
        <f t="shared" ref="AB213:AB219" si="621">IF(NOT(IFERROR(ROUND((Q213-L213)/L213*100,2),"нд")=0),IFERROR(ROUND((Q213-L213)/L213*100,2),"нд"),"нд")</f>
        <v>нд</v>
      </c>
      <c r="AC213" s="25" t="s">
        <v>26</v>
      </c>
    </row>
    <row r="214" spans="1:29" s="61" customFormat="1" ht="31.5" x14ac:dyDescent="0.25">
      <c r="A214" s="23" t="s">
        <v>376</v>
      </c>
      <c r="B214" s="24" t="s">
        <v>134</v>
      </c>
      <c r="C214" s="65" t="s">
        <v>135</v>
      </c>
      <c r="D214" s="95" t="s">
        <v>26</v>
      </c>
      <c r="E214" s="65" t="s">
        <v>26</v>
      </c>
      <c r="F214" s="65" t="s">
        <v>26</v>
      </c>
      <c r="G214" s="65" t="s">
        <v>26</v>
      </c>
      <c r="H214" s="33" t="str">
        <f>IF(NOT(SUM(I214,J214,K214,L214)=0),SUM(I214,J214,K214,L214),"нд")</f>
        <v>нд</v>
      </c>
      <c r="I214" s="65" t="s">
        <v>26</v>
      </c>
      <c r="J214" s="65" t="s">
        <v>26</v>
      </c>
      <c r="K214" s="65" t="s">
        <v>26</v>
      </c>
      <c r="L214" s="25" t="s">
        <v>26</v>
      </c>
      <c r="M214" s="33" t="str">
        <f>IF(NOT(SUM(N214,O214,P214,Q214)=0),SUM(N214,O214,P214,Q214),"нд")</f>
        <v>нд</v>
      </c>
      <c r="N214" s="65" t="s">
        <v>26</v>
      </c>
      <c r="O214" s="65" t="s">
        <v>26</v>
      </c>
      <c r="P214" s="65" t="s">
        <v>26</v>
      </c>
      <c r="Q214" s="25" t="s">
        <v>26</v>
      </c>
      <c r="R214" s="86" t="str">
        <f t="shared" si="611"/>
        <v>нд</v>
      </c>
      <c r="S214" s="59" t="str">
        <f t="shared" si="612"/>
        <v>нд</v>
      </c>
      <c r="T214" s="105" t="str">
        <f t="shared" si="617"/>
        <v>нд</v>
      </c>
      <c r="U214" s="59" t="str">
        <f t="shared" si="613"/>
        <v>нд</v>
      </c>
      <c r="V214" s="105" t="str">
        <f t="shared" si="618"/>
        <v>нд</v>
      </c>
      <c r="W214" s="59" t="str">
        <f t="shared" si="614"/>
        <v>нд</v>
      </c>
      <c r="X214" s="105" t="str">
        <f t="shared" si="619"/>
        <v>нд</v>
      </c>
      <c r="Y214" s="59" t="str">
        <f t="shared" si="615"/>
        <v>нд</v>
      </c>
      <c r="Z214" s="105" t="str">
        <f t="shared" si="620"/>
        <v>нд</v>
      </c>
      <c r="AA214" s="59" t="str">
        <f t="shared" si="616"/>
        <v>нд</v>
      </c>
      <c r="AB214" s="105" t="str">
        <f t="shared" si="621"/>
        <v>нд</v>
      </c>
      <c r="AC214" s="65" t="s">
        <v>26</v>
      </c>
    </row>
    <row r="215" spans="1:29" s="61" customFormat="1" x14ac:dyDescent="0.25">
      <c r="A215" s="23" t="s">
        <v>377</v>
      </c>
      <c r="B215" s="24" t="s">
        <v>139</v>
      </c>
      <c r="C215" s="65" t="s">
        <v>378</v>
      </c>
      <c r="D215" s="95" t="s">
        <v>26</v>
      </c>
      <c r="E215" s="65" t="s">
        <v>26</v>
      </c>
      <c r="F215" s="65" t="s">
        <v>26</v>
      </c>
      <c r="G215" s="65" t="s">
        <v>26</v>
      </c>
      <c r="H215" s="33" t="str">
        <f>IF(NOT(SUM(I215,J215,K215,L215)=0),SUM(I215,J215,K215,L215),"нд")</f>
        <v>нд</v>
      </c>
      <c r="I215" s="65" t="s">
        <v>26</v>
      </c>
      <c r="J215" s="65" t="s">
        <v>26</v>
      </c>
      <c r="K215" s="65" t="s">
        <v>26</v>
      </c>
      <c r="L215" s="25" t="s">
        <v>26</v>
      </c>
      <c r="M215" s="33" t="str">
        <f>IF(NOT(SUM(N215,O215,P215,Q215)=0),SUM(N215,O215,P215,Q215),"нд")</f>
        <v>нд</v>
      </c>
      <c r="N215" s="65" t="s">
        <v>26</v>
      </c>
      <c r="O215" s="65" t="s">
        <v>26</v>
      </c>
      <c r="P215" s="65" t="s">
        <v>26</v>
      </c>
      <c r="Q215" s="25" t="s">
        <v>26</v>
      </c>
      <c r="R215" s="86" t="str">
        <f t="shared" si="611"/>
        <v>нд</v>
      </c>
      <c r="S215" s="59" t="str">
        <f t="shared" si="612"/>
        <v>нд</v>
      </c>
      <c r="T215" s="105" t="str">
        <f t="shared" si="617"/>
        <v>нд</v>
      </c>
      <c r="U215" s="59" t="str">
        <f t="shared" si="613"/>
        <v>нд</v>
      </c>
      <c r="V215" s="105" t="str">
        <f t="shared" si="618"/>
        <v>нд</v>
      </c>
      <c r="W215" s="59" t="str">
        <f t="shared" si="614"/>
        <v>нд</v>
      </c>
      <c r="X215" s="105" t="str">
        <f t="shared" si="619"/>
        <v>нд</v>
      </c>
      <c r="Y215" s="59" t="str">
        <f t="shared" si="615"/>
        <v>нд</v>
      </c>
      <c r="Z215" s="105" t="str">
        <f t="shared" si="620"/>
        <v>нд</v>
      </c>
      <c r="AA215" s="59" t="str">
        <f t="shared" si="616"/>
        <v>нд</v>
      </c>
      <c r="AB215" s="105" t="str">
        <f t="shared" si="621"/>
        <v>нд</v>
      </c>
      <c r="AC215" s="65" t="s">
        <v>26</v>
      </c>
    </row>
    <row r="216" spans="1:29" s="61" customFormat="1" ht="21" customHeight="1" x14ac:dyDescent="0.25">
      <c r="A216" s="28" t="s">
        <v>379</v>
      </c>
      <c r="B216" s="31" t="s">
        <v>67</v>
      </c>
      <c r="C216" s="30" t="s">
        <v>25</v>
      </c>
      <c r="D216" s="16">
        <f t="shared" ref="D216" si="622">IF(NOT(SUM(D217:D219)=0),SUM(D217:D219),"нд")</f>
        <v>9.8760000000000012</v>
      </c>
      <c r="E216" s="16" t="str">
        <f t="shared" ref="E216" si="623">IF(NOT(SUM(E217:E219)=0),SUM(E217:E219),"нд")</f>
        <v>нд</v>
      </c>
      <c r="F216" s="16">
        <f t="shared" ref="F216:G216" si="624">IF(NOT(SUM(F217:F219)=0),SUM(F217:F219),"нд")</f>
        <v>9.8760000000000012</v>
      </c>
      <c r="G216" s="16" t="str">
        <f t="shared" si="624"/>
        <v>нд</v>
      </c>
      <c r="H216" s="16" t="str">
        <f t="shared" ref="H216:Q216" si="625">IF(NOT(SUM(H217:H219)=0),SUM(H217:H219),"нд")</f>
        <v>нд</v>
      </c>
      <c r="I216" s="16" t="str">
        <f t="shared" si="625"/>
        <v>нд</v>
      </c>
      <c r="J216" s="16" t="str">
        <f t="shared" si="625"/>
        <v>нд</v>
      </c>
      <c r="K216" s="16" t="str">
        <f t="shared" ref="K216" si="626">IF(NOT(SUM(K217:K219)=0),SUM(K217:K219),"нд")</f>
        <v>нд</v>
      </c>
      <c r="L216" s="16" t="str">
        <f t="shared" si="625"/>
        <v>нд</v>
      </c>
      <c r="M216" s="16" t="str">
        <f t="shared" si="625"/>
        <v>нд</v>
      </c>
      <c r="N216" s="16" t="str">
        <f t="shared" si="625"/>
        <v>нд</v>
      </c>
      <c r="O216" s="16" t="str">
        <f t="shared" si="625"/>
        <v>нд</v>
      </c>
      <c r="P216" s="16" t="str">
        <f t="shared" ref="P216" si="627">IF(NOT(SUM(P217:P219)=0),SUM(P217:P219),"нд")</f>
        <v>нд</v>
      </c>
      <c r="Q216" s="16" t="str">
        <f t="shared" si="625"/>
        <v>нд</v>
      </c>
      <c r="R216" s="16" t="str">
        <f t="shared" ref="R216" si="628">IF(NOT(SUM(R217:R219)=0),SUM(R217:R219),"нд")</f>
        <v>нд</v>
      </c>
      <c r="S216" s="16" t="str">
        <f t="shared" ref="S216" si="629">IF(NOT(SUM(S217:S219)=0),SUM(S217:S219),"нд")</f>
        <v>нд</v>
      </c>
      <c r="T216" s="108" t="str">
        <f t="shared" si="617"/>
        <v>нд</v>
      </c>
      <c r="U216" s="16" t="str">
        <f t="shared" ref="U216" si="630">IF(NOT(SUM(U217:U219)=0),SUM(U217:U219),"нд")</f>
        <v>нд</v>
      </c>
      <c r="V216" s="108" t="str">
        <f t="shared" si="618"/>
        <v>нд</v>
      </c>
      <c r="W216" s="16" t="str">
        <f t="shared" ref="W216" si="631">IF(NOT(SUM(W217:W219)=0),SUM(W217:W219),"нд")</f>
        <v>нд</v>
      </c>
      <c r="X216" s="108" t="str">
        <f t="shared" si="619"/>
        <v>нд</v>
      </c>
      <c r="Y216" s="16" t="str">
        <f t="shared" ref="Y216" si="632">IF(NOT(SUM(Y217:Y219)=0),SUM(Y217:Y219),"нд")</f>
        <v>нд</v>
      </c>
      <c r="Z216" s="108" t="str">
        <f t="shared" si="620"/>
        <v>нд</v>
      </c>
      <c r="AA216" s="16" t="str">
        <f t="shared" ref="AA216" si="633">IF(NOT(SUM(AA217:AA219)=0),SUM(AA217:AA219),"нд")</f>
        <v>нд</v>
      </c>
      <c r="AB216" s="108" t="str">
        <f t="shared" si="621"/>
        <v>нд</v>
      </c>
      <c r="AC216" s="30" t="s">
        <v>384</v>
      </c>
    </row>
    <row r="217" spans="1:29" s="61" customFormat="1" ht="21" customHeight="1" x14ac:dyDescent="0.25">
      <c r="A217" s="23" t="s">
        <v>380</v>
      </c>
      <c r="B217" s="27" t="s">
        <v>136</v>
      </c>
      <c r="C217" s="25" t="s">
        <v>381</v>
      </c>
      <c r="D217" s="65">
        <v>4.593</v>
      </c>
      <c r="E217" s="65" t="s">
        <v>26</v>
      </c>
      <c r="F217" s="132">
        <v>4.593</v>
      </c>
      <c r="G217" s="65" t="s">
        <v>26</v>
      </c>
      <c r="H217" s="33" t="str">
        <f>IF(NOT(SUM(I217,J217,K217,L217)=0),SUM(I217,J217,K217,L217),"нд")</f>
        <v>нд</v>
      </c>
      <c r="I217" s="25" t="s">
        <v>26</v>
      </c>
      <c r="J217" s="25" t="s">
        <v>26</v>
      </c>
      <c r="K217" s="25" t="s">
        <v>26</v>
      </c>
      <c r="L217" s="25" t="s">
        <v>26</v>
      </c>
      <c r="M217" s="33" t="str">
        <f>IF(NOT(SUM(N217,O217,P217,Q217)=0),SUM(N217,O217,P217,Q217),"нд")</f>
        <v>нд</v>
      </c>
      <c r="N217" s="25" t="s">
        <v>26</v>
      </c>
      <c r="O217" s="25" t="s">
        <v>26</v>
      </c>
      <c r="P217" s="25" t="s">
        <v>26</v>
      </c>
      <c r="Q217" s="25" t="s">
        <v>26</v>
      </c>
      <c r="R217" s="86" t="str">
        <f t="shared" si="611"/>
        <v>нд</v>
      </c>
      <c r="S217" s="59" t="str">
        <f t="shared" ref="S217:S219" si="634">IF(NOT(SUM(U217,W217,Y217,AA217)=0),SUM(U217,W217,Y217,AA217),"нд")</f>
        <v>нд</v>
      </c>
      <c r="T217" s="105" t="str">
        <f t="shared" si="617"/>
        <v>нд</v>
      </c>
      <c r="U217" s="59" t="str">
        <f t="shared" ref="U217:U219" si="635">IF(SUM(N217)-SUM(I217)=0,"нд",SUM(N217)-SUM(I217))</f>
        <v>нд</v>
      </c>
      <c r="V217" s="105" t="str">
        <f t="shared" si="618"/>
        <v>нд</v>
      </c>
      <c r="W217" s="59" t="str">
        <f t="shared" ref="W217:W219" si="636">IF(SUM(O217)-SUM(J217)=0,"нд",SUM(O217)-SUM(J217))</f>
        <v>нд</v>
      </c>
      <c r="X217" s="105" t="str">
        <f t="shared" si="619"/>
        <v>нд</v>
      </c>
      <c r="Y217" s="59" t="str">
        <f t="shared" ref="Y217:Y219" si="637">IF(SUM(P217)-SUM(K217)=0,"нд",SUM(P217)-SUM(K217))</f>
        <v>нд</v>
      </c>
      <c r="Z217" s="105" t="str">
        <f t="shared" si="620"/>
        <v>нд</v>
      </c>
      <c r="AA217" s="59" t="str">
        <f t="shared" ref="AA217:AA219" si="638">IF(SUM(Q217)-SUM(L217)=0,"нд",SUM(Q217)-SUM(L217))</f>
        <v>нд</v>
      </c>
      <c r="AB217" s="105" t="str">
        <f t="shared" si="621"/>
        <v>нд</v>
      </c>
      <c r="AC217" s="25" t="s">
        <v>26</v>
      </c>
    </row>
    <row r="218" spans="1:29" s="61" customFormat="1" ht="21" customHeight="1" x14ac:dyDescent="0.25">
      <c r="A218" s="91" t="s">
        <v>382</v>
      </c>
      <c r="B218" s="96" t="s">
        <v>137</v>
      </c>
      <c r="C218" s="97" t="s">
        <v>138</v>
      </c>
      <c r="D218" s="98">
        <v>5.2830000000000004</v>
      </c>
      <c r="E218" s="63" t="s">
        <v>26</v>
      </c>
      <c r="F218" s="63">
        <v>5.2830000000000004</v>
      </c>
      <c r="G218" s="63" t="s">
        <v>26</v>
      </c>
      <c r="H218" s="126" t="str">
        <f>IF(NOT(SUM(I218,J218,K218,L218)=0),SUM(I218,J218,K218,L218),"нд")</f>
        <v>нд</v>
      </c>
      <c r="I218" s="97" t="s">
        <v>26</v>
      </c>
      <c r="J218" s="97" t="s">
        <v>26</v>
      </c>
      <c r="K218" s="97" t="s">
        <v>26</v>
      </c>
      <c r="L218" s="97" t="s">
        <v>26</v>
      </c>
      <c r="M218" s="126" t="str">
        <f>IF(NOT(SUM(N218,O218,P218,Q218)=0),SUM(N218,O218,P218,Q218),"нд")</f>
        <v>нд</v>
      </c>
      <c r="N218" s="97" t="s">
        <v>26</v>
      </c>
      <c r="O218" s="97" t="s">
        <v>26</v>
      </c>
      <c r="P218" s="97" t="s">
        <v>26</v>
      </c>
      <c r="Q218" s="97" t="s">
        <v>26</v>
      </c>
      <c r="R218" s="86" t="str">
        <f t="shared" si="611"/>
        <v>нд</v>
      </c>
      <c r="S218" s="59" t="str">
        <f t="shared" si="634"/>
        <v>нд</v>
      </c>
      <c r="T218" s="105" t="str">
        <f t="shared" si="617"/>
        <v>нд</v>
      </c>
      <c r="U218" s="59" t="str">
        <f t="shared" si="635"/>
        <v>нд</v>
      </c>
      <c r="V218" s="105" t="str">
        <f t="shared" si="618"/>
        <v>нд</v>
      </c>
      <c r="W218" s="59" t="str">
        <f t="shared" si="636"/>
        <v>нд</v>
      </c>
      <c r="X218" s="105" t="str">
        <f t="shared" si="619"/>
        <v>нд</v>
      </c>
      <c r="Y218" s="59" t="str">
        <f t="shared" si="637"/>
        <v>нд</v>
      </c>
      <c r="Z218" s="105" t="str">
        <f t="shared" si="620"/>
        <v>нд</v>
      </c>
      <c r="AA218" s="59" t="str">
        <f t="shared" si="638"/>
        <v>нд</v>
      </c>
      <c r="AB218" s="105" t="str">
        <f t="shared" si="621"/>
        <v>нд</v>
      </c>
      <c r="AC218" s="97" t="s">
        <v>26</v>
      </c>
    </row>
    <row r="219" spans="1:29" s="61" customFormat="1" ht="21" customHeight="1" x14ac:dyDescent="0.25">
      <c r="A219" s="91" t="s">
        <v>383</v>
      </c>
      <c r="B219" s="94" t="s">
        <v>139</v>
      </c>
      <c r="C219" s="63" t="s">
        <v>140</v>
      </c>
      <c r="D219" s="63" t="s">
        <v>26</v>
      </c>
      <c r="E219" s="63" t="s">
        <v>26</v>
      </c>
      <c r="F219" s="63" t="s">
        <v>26</v>
      </c>
      <c r="G219" s="63" t="s">
        <v>26</v>
      </c>
      <c r="H219" s="126" t="str">
        <f>IF(NOT(SUM(I219,J219,K219,L219)=0),SUM(I219,J219,K219,L219),"нд")</f>
        <v>нд</v>
      </c>
      <c r="I219" s="63" t="s">
        <v>26</v>
      </c>
      <c r="J219" s="63" t="s">
        <v>26</v>
      </c>
      <c r="K219" s="63" t="s">
        <v>26</v>
      </c>
      <c r="L219" s="97" t="s">
        <v>26</v>
      </c>
      <c r="M219" s="126" t="str">
        <f>IF(NOT(SUM(N219,O219,P219,Q219)=0),SUM(N219,O219,P219,Q219),"нд")</f>
        <v>нд</v>
      </c>
      <c r="N219" s="63" t="s">
        <v>26</v>
      </c>
      <c r="O219" s="63" t="s">
        <v>26</v>
      </c>
      <c r="P219" s="63" t="s">
        <v>26</v>
      </c>
      <c r="Q219" s="97" t="s">
        <v>26</v>
      </c>
      <c r="R219" s="86" t="str">
        <f t="shared" si="611"/>
        <v>нд</v>
      </c>
      <c r="S219" s="59" t="str">
        <f t="shared" si="634"/>
        <v>нд</v>
      </c>
      <c r="T219" s="105" t="str">
        <f t="shared" si="617"/>
        <v>нд</v>
      </c>
      <c r="U219" s="59" t="str">
        <f t="shared" si="635"/>
        <v>нд</v>
      </c>
      <c r="V219" s="105" t="str">
        <f t="shared" si="618"/>
        <v>нд</v>
      </c>
      <c r="W219" s="59" t="str">
        <f t="shared" si="636"/>
        <v>нд</v>
      </c>
      <c r="X219" s="105" t="str">
        <f t="shared" si="619"/>
        <v>нд</v>
      </c>
      <c r="Y219" s="59" t="str">
        <f t="shared" si="637"/>
        <v>нд</v>
      </c>
      <c r="Z219" s="105" t="str">
        <f t="shared" si="620"/>
        <v>нд</v>
      </c>
      <c r="AA219" s="59" t="str">
        <f t="shared" si="638"/>
        <v>нд</v>
      </c>
      <c r="AB219" s="105" t="str">
        <f t="shared" si="621"/>
        <v>нд</v>
      </c>
      <c r="AC219" s="63" t="s">
        <v>26</v>
      </c>
    </row>
    <row r="220" spans="1:29" ht="49.5" customHeight="1" x14ac:dyDescent="0.25">
      <c r="A220" s="156" t="s">
        <v>18</v>
      </c>
      <c r="B220" s="156"/>
      <c r="C220" s="156"/>
      <c r="D220" s="156"/>
      <c r="E220" s="156"/>
      <c r="F220" s="156"/>
      <c r="G220" s="156"/>
      <c r="H220" s="76"/>
      <c r="I220" s="74"/>
      <c r="J220" s="74"/>
      <c r="K220" s="77"/>
      <c r="L220" s="74"/>
      <c r="M220" s="76"/>
      <c r="N220" s="74"/>
      <c r="O220" s="74"/>
      <c r="P220" s="77"/>
      <c r="Q220" s="74"/>
      <c r="R220" s="74"/>
      <c r="S220" s="78"/>
      <c r="T220" s="79"/>
      <c r="U220" s="78"/>
      <c r="V220" s="79"/>
      <c r="W220" s="78"/>
      <c r="X220" s="79"/>
      <c r="Y220" s="78"/>
      <c r="Z220" s="79"/>
      <c r="AA220" s="78"/>
      <c r="AB220" s="79"/>
      <c r="AC220" s="80"/>
    </row>
    <row r="221" spans="1:29" x14ac:dyDescent="0.25">
      <c r="E221" s="74"/>
      <c r="F221" s="75"/>
      <c r="G221" s="75"/>
      <c r="H221" s="76"/>
      <c r="I221" s="74"/>
      <c r="J221" s="74"/>
      <c r="K221" s="77"/>
      <c r="L221" s="74"/>
      <c r="M221" s="76"/>
      <c r="N221" s="74"/>
      <c r="O221" s="74"/>
      <c r="P221" s="77"/>
      <c r="Q221" s="74"/>
      <c r="R221" s="74"/>
      <c r="S221" s="78"/>
      <c r="T221" s="79"/>
      <c r="U221" s="78"/>
      <c r="V221" s="79"/>
      <c r="W221" s="78"/>
      <c r="X221" s="79"/>
      <c r="Y221" s="78"/>
      <c r="Z221" s="79"/>
      <c r="AA221" s="78"/>
      <c r="AB221" s="79"/>
      <c r="AC221" s="80"/>
    </row>
    <row r="222" spans="1:29" x14ac:dyDescent="0.25">
      <c r="E222" s="74"/>
      <c r="F222" s="75"/>
      <c r="G222" s="75"/>
      <c r="H222" s="76"/>
      <c r="I222" s="74"/>
      <c r="J222" s="74"/>
      <c r="K222" s="77"/>
      <c r="L222" s="74"/>
      <c r="M222" s="76"/>
      <c r="N222" s="74"/>
      <c r="O222" s="74"/>
      <c r="P222" s="77"/>
      <c r="Q222" s="74"/>
      <c r="R222" s="74"/>
      <c r="S222" s="78"/>
      <c r="T222" s="79"/>
      <c r="U222" s="78"/>
      <c r="V222" s="79"/>
      <c r="W222" s="78"/>
      <c r="X222" s="79"/>
      <c r="Y222" s="78"/>
      <c r="Z222" s="79"/>
      <c r="AA222" s="78"/>
      <c r="AB222" s="79"/>
      <c r="AC222" s="80"/>
    </row>
    <row r="223" spans="1:29" x14ac:dyDescent="0.25">
      <c r="E223" s="112"/>
      <c r="F223" s="70"/>
      <c r="G223" s="70"/>
      <c r="H223" s="4"/>
      <c r="I223" s="4"/>
      <c r="J223" s="4"/>
      <c r="K223" s="4"/>
      <c r="L223" s="4"/>
      <c r="M223" s="4"/>
      <c r="N223" s="4"/>
      <c r="O223" s="4"/>
      <c r="P223" s="4"/>
      <c r="Q223" s="2"/>
      <c r="R223" s="2"/>
    </row>
  </sheetData>
  <customSheetViews>
    <customSheetView guid="{500C2F4F-1743-499A-A051-20565DBF52B2}" scale="80" showPageBreaks="1" printArea="1" view="pageBreakPreview">
      <selection activeCell="A13" sqref="A13:AC13"/>
      <colBreaks count="2" manualBreakCount="2">
        <brk id="7" max="23" man="1"/>
        <brk id="18" max="22" man="1"/>
      </colBreaks>
      <pageMargins left="0.78740157480314965" right="0.39370078740157483" top="0.78740157480314965" bottom="0.39370078740157483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62">
    <mergeCell ref="J141:J142"/>
    <mergeCell ref="K141:K142"/>
    <mergeCell ref="L141:L142"/>
    <mergeCell ref="F15:F18"/>
    <mergeCell ref="M17:M18"/>
    <mergeCell ref="N17:N18"/>
    <mergeCell ref="K17:K18"/>
    <mergeCell ref="S15:AB15"/>
    <mergeCell ref="J17:J18"/>
    <mergeCell ref="M141:M142"/>
    <mergeCell ref="N141:N142"/>
    <mergeCell ref="Z141:Z142"/>
    <mergeCell ref="AA141:AA142"/>
    <mergeCell ref="O141:O142"/>
    <mergeCell ref="P141:P142"/>
    <mergeCell ref="D141:D142"/>
    <mergeCell ref="A220:G220"/>
    <mergeCell ref="A4:AC4"/>
    <mergeCell ref="A15:A18"/>
    <mergeCell ref="B15:B18"/>
    <mergeCell ref="C15:C18"/>
    <mergeCell ref="A8:AC8"/>
    <mergeCell ref="H16:L16"/>
    <mergeCell ref="M16:Q16"/>
    <mergeCell ref="G15:G18"/>
    <mergeCell ref="AA16:AB17"/>
    <mergeCell ref="R15:R18"/>
    <mergeCell ref="P17:P18"/>
    <mergeCell ref="Q17:Q18"/>
    <mergeCell ref="H17:H18"/>
    <mergeCell ref="I17:I18"/>
    <mergeCell ref="F141:F142"/>
    <mergeCell ref="G141:G142"/>
    <mergeCell ref="H141:H142"/>
    <mergeCell ref="I141:I142"/>
    <mergeCell ref="E141:E142"/>
    <mergeCell ref="A5:AC5"/>
    <mergeCell ref="A10:AC10"/>
    <mergeCell ref="AC15:AC18"/>
    <mergeCell ref="A7:AC7"/>
    <mergeCell ref="A13:AC13"/>
    <mergeCell ref="D15:D18"/>
    <mergeCell ref="S16:T17"/>
    <mergeCell ref="W16:X17"/>
    <mergeCell ref="Y16:Z17"/>
    <mergeCell ref="U16:V17"/>
    <mergeCell ref="H15:Q15"/>
    <mergeCell ref="O17:O18"/>
    <mergeCell ref="L17:L18"/>
    <mergeCell ref="E15:E18"/>
    <mergeCell ref="A12:AC12"/>
    <mergeCell ref="AC141:AC142"/>
    <mergeCell ref="U141:U142"/>
    <mergeCell ref="V141:V142"/>
    <mergeCell ref="W141:W142"/>
    <mergeCell ref="X141:X142"/>
    <mergeCell ref="Y141:Y142"/>
    <mergeCell ref="R141:R142"/>
    <mergeCell ref="Q141:Q142"/>
    <mergeCell ref="S141:S142"/>
    <mergeCell ref="T141:T142"/>
    <mergeCell ref="AB141:AB142"/>
  </mergeCells>
  <conditionalFormatting sqref="AA29 Y29 W29 U29 F221:G222 S29">
    <cfRule type="cellIs" dxfId="19" priority="209" operator="notEqual">
      <formula>"нд"</formula>
    </cfRule>
  </conditionalFormatting>
  <conditionalFormatting sqref="F221:F222">
    <cfRule type="colorScale" priority="108">
      <colorScale>
        <cfvo type="min"/>
        <cfvo type="max"/>
        <color theme="0"/>
        <color theme="0"/>
      </colorScale>
    </cfRule>
  </conditionalFormatting>
  <conditionalFormatting sqref="B212">
    <cfRule type="cellIs" dxfId="18" priority="79" stopIfTrue="1" operator="equal">
      <formula>0</formula>
    </cfRule>
  </conditionalFormatting>
  <conditionalFormatting sqref="D29 D47:D50 D74:D75 D176 D201:D202 D78:D79 D87 D84:D85 D219 D136:D138 D141:D142 D147 D190 D67:D68 D178 D180 D154 D156 D158 D160 D162 D167 D169 D151 D53:D58 D60:D65 D172">
    <cfRule type="cellIs" dxfId="17" priority="78" operator="notEqual">
      <formula>"нд"</formula>
    </cfRule>
  </conditionalFormatting>
  <conditionalFormatting sqref="D84:D85 D79 D87">
    <cfRule type="colorScale" priority="77">
      <colorScale>
        <cfvo type="min"/>
        <cfvo type="max"/>
        <color theme="0"/>
        <color rgb="FFFFEF9C"/>
      </colorScale>
    </cfRule>
  </conditionalFormatting>
  <conditionalFormatting sqref="D197 D195 D199 D201">
    <cfRule type="colorScale" priority="76">
      <colorScale>
        <cfvo type="min"/>
        <cfvo type="max"/>
        <color theme="0"/>
        <color rgb="FFFFEF9C"/>
      </colorScale>
    </cfRule>
  </conditionalFormatting>
  <conditionalFormatting sqref="D29">
    <cfRule type="colorScale" priority="75">
      <colorScale>
        <cfvo type="min"/>
        <cfvo type="max"/>
        <color theme="0"/>
        <color theme="0"/>
      </colorScale>
    </cfRule>
  </conditionalFormatting>
  <conditionalFormatting sqref="D84:D85 D79 D87">
    <cfRule type="colorScale" priority="74">
      <colorScale>
        <cfvo type="min"/>
        <cfvo type="max"/>
        <color theme="0"/>
        <color theme="0"/>
      </colorScale>
    </cfRule>
  </conditionalFormatting>
  <conditionalFormatting sqref="D138">
    <cfRule type="colorScale" priority="73">
      <colorScale>
        <cfvo type="min"/>
        <cfvo type="max"/>
        <color theme="0"/>
        <color theme="0"/>
      </colorScale>
    </cfRule>
  </conditionalFormatting>
  <conditionalFormatting sqref="D147 D142">
    <cfRule type="colorScale" priority="72">
      <colorScale>
        <cfvo type="min"/>
        <cfvo type="max"/>
        <color theme="0"/>
        <color theme="0"/>
      </colorScale>
    </cfRule>
  </conditionalFormatting>
  <conditionalFormatting sqref="D201">
    <cfRule type="colorScale" priority="71">
      <colorScale>
        <cfvo type="min"/>
        <cfvo type="max"/>
        <color theme="0"/>
        <color theme="0"/>
      </colorScale>
    </cfRule>
  </conditionalFormatting>
  <conditionalFormatting sqref="D141:D142">
    <cfRule type="colorScale" priority="70">
      <colorScale>
        <cfvo type="min"/>
        <cfvo type="max"/>
        <color theme="0"/>
        <color theme="0"/>
      </colorScale>
    </cfRule>
  </conditionalFormatting>
  <conditionalFormatting sqref="G188 G174 G184:G186 G217:G219 G40:G42 G34 G132:G134 G36:G37 G205:G208 G211:G215 G71 G75 G178 G180 G190 G154 G156 G158 G160 G162 G167 G169 G151 G172 G165 G54 G56 G61 G63 G65 G68 G48 G50 G58 G143:G147 G29 G78:G88 G90:G128 G137:G141 G194:G202">
    <cfRule type="cellIs" dxfId="16" priority="69" operator="notEqual">
      <formula>"нд"</formula>
    </cfRule>
  </conditionalFormatting>
  <conditionalFormatting sqref="G29">
    <cfRule type="colorScale" priority="68">
      <colorScale>
        <cfvo type="min"/>
        <cfvo type="max"/>
        <color theme="0"/>
        <color theme="0"/>
      </colorScale>
    </cfRule>
  </conditionalFormatting>
  <conditionalFormatting sqref="G81">
    <cfRule type="colorScale" priority="67">
      <colorScale>
        <cfvo type="min"/>
        <cfvo type="max"/>
        <color theme="0"/>
        <color theme="0"/>
      </colorScale>
    </cfRule>
  </conditionalFormatting>
  <conditionalFormatting sqref="G90:G128">
    <cfRule type="colorScale" priority="66">
      <colorScale>
        <cfvo type="min"/>
        <cfvo type="max"/>
        <color theme="0"/>
        <color theme="0"/>
      </colorScale>
    </cfRule>
  </conditionalFormatting>
  <conditionalFormatting sqref="G139:G140">
    <cfRule type="colorScale" priority="65">
      <colorScale>
        <cfvo type="min"/>
        <cfvo type="max"/>
        <color theme="0"/>
        <color theme="0"/>
      </colorScale>
    </cfRule>
  </conditionalFormatting>
  <conditionalFormatting sqref="G143:G147">
    <cfRule type="colorScale" priority="64">
      <colorScale>
        <cfvo type="min"/>
        <cfvo type="max"/>
        <color theme="0"/>
        <color theme="0"/>
      </colorScale>
    </cfRule>
  </conditionalFormatting>
  <conditionalFormatting sqref="G165">
    <cfRule type="colorScale" priority="63">
      <colorScale>
        <cfvo type="min"/>
        <cfvo type="max"/>
        <color theme="0"/>
        <color theme="0"/>
      </colorScale>
    </cfRule>
  </conditionalFormatting>
  <conditionalFormatting sqref="G184:G186">
    <cfRule type="colorScale" priority="62">
      <colorScale>
        <cfvo type="min"/>
        <cfvo type="max"/>
        <color theme="0"/>
        <color theme="0"/>
      </colorScale>
    </cfRule>
  </conditionalFormatting>
  <conditionalFormatting sqref="G188">
    <cfRule type="colorScale" priority="61">
      <colorScale>
        <cfvo type="min"/>
        <cfvo type="max"/>
        <color theme="0"/>
        <color theme="0"/>
      </colorScale>
    </cfRule>
  </conditionalFormatting>
  <conditionalFormatting sqref="F194 F196 F202:F203 F78 F115 F96:F112 F29 F85:F88 F82:F83 F92:F94 F188 F183:F186 F217:F219 F40:F42 F34 F137:F141 F143:F147 F36:F37 F205:F208 F211:F215 F71 F75 F178 F180 F190 F154 F156 F158 F160 F162 F167 F169 F151 F172 F165 F45 F54 F56 F61 F63 F65 F68 F48 F50 F58 F175 F80 F117:F119 F121:F128">
    <cfRule type="cellIs" dxfId="15" priority="60" operator="notEqual">
      <formula>"нд"</formula>
    </cfRule>
  </conditionalFormatting>
  <conditionalFormatting sqref="F82:F88 F80 F90:F119 F121:F127">
    <cfRule type="colorScale" priority="59">
      <colorScale>
        <cfvo type="min"/>
        <cfvo type="max"/>
        <color theme="0"/>
        <color rgb="FFFFEF9C"/>
      </colorScale>
    </cfRule>
  </conditionalFormatting>
  <conditionalFormatting sqref="F194:F196 F202:F203">
    <cfRule type="colorScale" priority="58">
      <colorScale>
        <cfvo type="min"/>
        <cfvo type="max"/>
        <color theme="0"/>
        <color rgb="FFFFEF9C"/>
      </colorScale>
    </cfRule>
  </conditionalFormatting>
  <conditionalFormatting sqref="F34">
    <cfRule type="colorScale" priority="56">
      <colorScale>
        <cfvo type="min"/>
        <cfvo type="max"/>
        <color theme="0"/>
        <color theme="0"/>
      </colorScale>
    </cfRule>
    <cfRule type="colorScale" priority="57">
      <colorScale>
        <cfvo type="min"/>
        <cfvo type="max"/>
        <color theme="0"/>
        <color rgb="FFFFEF9C"/>
      </colorScale>
    </cfRule>
  </conditionalFormatting>
  <conditionalFormatting sqref="F29">
    <cfRule type="colorScale" priority="55">
      <colorScale>
        <cfvo type="min"/>
        <cfvo type="max"/>
        <color theme="0"/>
        <color theme="0"/>
      </colorScale>
    </cfRule>
  </conditionalFormatting>
  <conditionalFormatting sqref="F36:F37">
    <cfRule type="colorScale" priority="54">
      <colorScale>
        <cfvo type="min"/>
        <cfvo type="max"/>
        <color theme="0"/>
        <color theme="0"/>
      </colorScale>
    </cfRule>
  </conditionalFormatting>
  <conditionalFormatting sqref="F40:F42">
    <cfRule type="colorScale" priority="53">
      <colorScale>
        <cfvo type="min"/>
        <cfvo type="max"/>
        <color theme="0"/>
        <color theme="0"/>
      </colorScale>
    </cfRule>
  </conditionalFormatting>
  <conditionalFormatting sqref="F71">
    <cfRule type="colorScale" priority="52">
      <colorScale>
        <cfvo type="min"/>
        <cfvo type="max"/>
        <color theme="0"/>
        <color theme="0"/>
      </colorScale>
    </cfRule>
  </conditionalFormatting>
  <conditionalFormatting sqref="F90:F119 F121:F128">
    <cfRule type="colorScale" priority="51">
      <colorScale>
        <cfvo type="min"/>
        <cfvo type="max"/>
        <color theme="0"/>
        <color theme="0"/>
      </colorScale>
    </cfRule>
  </conditionalFormatting>
  <conditionalFormatting sqref="F82:F88 F80">
    <cfRule type="colorScale" priority="50">
      <colorScale>
        <cfvo type="min"/>
        <cfvo type="max"/>
        <color theme="0"/>
        <color theme="0"/>
      </colorScale>
    </cfRule>
  </conditionalFormatting>
  <conditionalFormatting sqref="F139:F140">
    <cfRule type="colorScale" priority="49">
      <colorScale>
        <cfvo type="min"/>
        <cfvo type="max"/>
        <color theme="0"/>
        <color theme="0"/>
      </colorScale>
    </cfRule>
  </conditionalFormatting>
  <conditionalFormatting sqref="F143:F147">
    <cfRule type="colorScale" priority="48">
      <colorScale>
        <cfvo type="min"/>
        <cfvo type="max"/>
        <color theme="0"/>
        <color theme="0"/>
      </colorScale>
    </cfRule>
  </conditionalFormatting>
  <conditionalFormatting sqref="F165">
    <cfRule type="colorScale" priority="47">
      <colorScale>
        <cfvo type="min"/>
        <cfvo type="max"/>
        <color theme="0"/>
        <color theme="0"/>
      </colorScale>
    </cfRule>
  </conditionalFormatting>
  <conditionalFormatting sqref="F175">
    <cfRule type="colorScale" priority="46">
      <colorScale>
        <cfvo type="min"/>
        <cfvo type="max"/>
        <color theme="0"/>
        <color theme="0"/>
      </colorScale>
    </cfRule>
  </conditionalFormatting>
  <conditionalFormatting sqref="F183:F186">
    <cfRule type="colorScale" priority="45">
      <colorScale>
        <cfvo type="min"/>
        <cfvo type="max"/>
        <color theme="0"/>
        <color theme="0"/>
      </colorScale>
    </cfRule>
  </conditionalFormatting>
  <conditionalFormatting sqref="F188">
    <cfRule type="colorScale" priority="44">
      <colorScale>
        <cfvo type="min"/>
        <cfvo type="max"/>
        <color theme="0"/>
        <color theme="0"/>
      </colorScale>
    </cfRule>
  </conditionalFormatting>
  <conditionalFormatting sqref="F203">
    <cfRule type="colorScale" priority="43">
      <colorScale>
        <cfvo type="min"/>
        <cfvo type="max"/>
        <color theme="0"/>
        <color theme="0"/>
      </colorScale>
    </cfRule>
  </conditionalFormatting>
  <conditionalFormatting sqref="F205:F208">
    <cfRule type="colorScale" priority="42">
      <colorScale>
        <cfvo type="min"/>
        <cfvo type="max"/>
        <color theme="0"/>
        <color theme="0"/>
      </colorScale>
    </cfRule>
  </conditionalFormatting>
  <conditionalFormatting sqref="F211:F212">
    <cfRule type="colorScale" priority="41">
      <colorScale>
        <cfvo type="min"/>
        <cfvo type="max"/>
        <color theme="0"/>
        <color theme="0"/>
      </colorScale>
    </cfRule>
  </conditionalFormatting>
  <conditionalFormatting sqref="F217:F218">
    <cfRule type="colorScale" priority="40">
      <colorScale>
        <cfvo type="min"/>
        <cfvo type="max"/>
        <color theme="0"/>
        <color theme="0"/>
      </colorScale>
    </cfRule>
  </conditionalFormatting>
  <conditionalFormatting sqref="G148">
    <cfRule type="cellIs" dxfId="14" priority="39" operator="notEqual">
      <formula>"нд"</formula>
    </cfRule>
  </conditionalFormatting>
  <conditionalFormatting sqref="G148">
    <cfRule type="colorScale" priority="38">
      <colorScale>
        <cfvo type="min"/>
        <cfvo type="max"/>
        <color theme="0"/>
        <color theme="0"/>
      </colorScale>
    </cfRule>
  </conditionalFormatting>
  <conditionalFormatting sqref="F148">
    <cfRule type="cellIs" dxfId="13" priority="37" operator="notEqual">
      <formula>"нд"</formula>
    </cfRule>
  </conditionalFormatting>
  <conditionalFormatting sqref="F148">
    <cfRule type="colorScale" priority="36">
      <colorScale>
        <cfvo type="min"/>
        <cfvo type="max"/>
        <color theme="0"/>
        <color theme="0"/>
      </colorScale>
    </cfRule>
  </conditionalFormatting>
  <conditionalFormatting sqref="H178:L178 H180:L180 H190:L190 H154:L154 H156:L156 H158:L158 H160:L160 H162:L162 H167:L167 H169:L169 H151:L151 H172:L172 H165:L165 H203:L203 H71:L71 I45:J45 H54:L54 H56:L56 H61:L61 H63:L63 H65:L65 H68:L68 H48:L48 H50:L50 H58:L58 H75:L75 H174:L175 H29:L29 L45">
    <cfRule type="cellIs" dxfId="12" priority="35" operator="notEqual">
      <formula>"нд"</formula>
    </cfRule>
  </conditionalFormatting>
  <conditionalFormatting sqref="H29:L29">
    <cfRule type="colorScale" priority="34">
      <colorScale>
        <cfvo type="min"/>
        <cfvo type="max"/>
        <color theme="0"/>
        <color theme="0"/>
      </colorScale>
    </cfRule>
  </conditionalFormatting>
  <conditionalFormatting sqref="H165:L165">
    <cfRule type="colorScale" priority="33">
      <colorScale>
        <cfvo type="min"/>
        <cfvo type="max"/>
        <color theme="0"/>
        <color theme="0"/>
      </colorScale>
    </cfRule>
  </conditionalFormatting>
  <conditionalFormatting sqref="H175:L175">
    <cfRule type="colorScale" priority="32">
      <colorScale>
        <cfvo type="min"/>
        <cfvo type="max"/>
        <color theme="0"/>
        <color theme="0"/>
      </colorScale>
    </cfRule>
  </conditionalFormatting>
  <conditionalFormatting sqref="H203:K203">
    <cfRule type="colorScale" priority="31">
      <colorScale>
        <cfvo type="min"/>
        <cfvo type="max"/>
        <color theme="0"/>
        <color theme="0"/>
      </colorScale>
    </cfRule>
  </conditionalFormatting>
  <conditionalFormatting sqref="M178:Q178 M180:Q180 M190:Q190 M154:Q154 M156:Q156 M158:Q158 M160:Q160 M162:Q162 M167:Q167 M169:Q169 M151:Q151 M172:Q172 M165:Q165 M203:Q203 M71:Q71 N45:O45 M54:Q54 M56:Q56 M61:Q61 M63:Q63 M65:Q65 M68:Q68 M48:Q48 M50:Q50 M58:Q58 M75:Q75 M174:Q175 M29:Q29 Q45">
    <cfRule type="cellIs" dxfId="11" priority="30" operator="notEqual">
      <formula>"нд"</formula>
    </cfRule>
  </conditionalFormatting>
  <conditionalFormatting sqref="M29:Q29">
    <cfRule type="colorScale" priority="29">
      <colorScale>
        <cfvo type="min"/>
        <cfvo type="max"/>
        <color theme="0"/>
        <color theme="0"/>
      </colorScale>
    </cfRule>
  </conditionalFormatting>
  <conditionalFormatting sqref="M165:Q165">
    <cfRule type="colorScale" priority="28">
      <colorScale>
        <cfvo type="min"/>
        <cfvo type="max"/>
        <color theme="0"/>
        <color theme="0"/>
      </colorScale>
    </cfRule>
  </conditionalFormatting>
  <conditionalFormatting sqref="M175:Q175">
    <cfRule type="colorScale" priority="27">
      <colorScale>
        <cfvo type="min"/>
        <cfvo type="max"/>
        <color theme="0"/>
        <color theme="0"/>
      </colorScale>
    </cfRule>
  </conditionalFormatting>
  <conditionalFormatting sqref="M203:P203">
    <cfRule type="colorScale" priority="26">
      <colorScale>
        <cfvo type="min"/>
        <cfvo type="max"/>
        <color theme="0"/>
        <color theme="0"/>
      </colorScale>
    </cfRule>
  </conditionalFormatting>
  <conditionalFormatting sqref="P178 P180 P190 P154 P156 P158 P160 P162 P167 P169 P151 P172 P165 P203 P71 P54 P56 P61 P63 P65 P68 P48 P50 P58 P75 P174:P175 P29">
    <cfRule type="cellIs" dxfId="10" priority="25" operator="notEqual">
      <formula>"нд"</formula>
    </cfRule>
  </conditionalFormatting>
  <conditionalFormatting sqref="P29">
    <cfRule type="colorScale" priority="24">
      <colorScale>
        <cfvo type="min"/>
        <cfvo type="max"/>
        <color theme="0"/>
        <color theme="0"/>
      </colorScale>
    </cfRule>
  </conditionalFormatting>
  <conditionalFormatting sqref="P165">
    <cfRule type="colorScale" priority="23">
      <colorScale>
        <cfvo type="min"/>
        <cfvo type="max"/>
        <color theme="0"/>
        <color theme="0"/>
      </colorScale>
    </cfRule>
  </conditionalFormatting>
  <conditionalFormatting sqref="P175">
    <cfRule type="colorScale" priority="22">
      <colorScale>
        <cfvo type="min"/>
        <cfvo type="max"/>
        <color theme="0"/>
        <color theme="0"/>
      </colorScale>
    </cfRule>
  </conditionalFormatting>
  <conditionalFormatting sqref="P203">
    <cfRule type="colorScale" priority="21">
      <colorScale>
        <cfvo type="min"/>
        <cfvo type="max"/>
        <color theme="0"/>
        <color theme="0"/>
      </colorScale>
    </cfRule>
  </conditionalFormatting>
  <conditionalFormatting sqref="R29">
    <cfRule type="cellIs" dxfId="9" priority="20" operator="notEqual">
      <formula>"нд"</formula>
    </cfRule>
  </conditionalFormatting>
  <conditionalFormatting sqref="R29">
    <cfRule type="cellIs" dxfId="8" priority="19" operator="notEqual">
      <formula>"нд"</formula>
    </cfRule>
  </conditionalFormatting>
  <conditionalFormatting sqref="R29">
    <cfRule type="colorScale" priority="18">
      <colorScale>
        <cfvo type="min"/>
        <cfvo type="max"/>
        <color theme="0"/>
        <color theme="0"/>
      </colorScale>
    </cfRule>
  </conditionalFormatting>
  <conditionalFormatting sqref="T34">
    <cfRule type="cellIs" dxfId="7" priority="17" operator="notEqual">
      <formula>"нд"</formula>
    </cfRule>
  </conditionalFormatting>
  <conditionalFormatting sqref="V34">
    <cfRule type="cellIs" dxfId="6" priority="16" operator="notEqual">
      <formula>"нд"</formula>
    </cfRule>
  </conditionalFormatting>
  <conditionalFormatting sqref="X34">
    <cfRule type="cellIs" dxfId="5" priority="15" operator="notEqual">
      <formula>"нд"</formula>
    </cfRule>
  </conditionalFormatting>
  <conditionalFormatting sqref="AB34">
    <cfRule type="cellIs" dxfId="4" priority="14" operator="notEqual">
      <formula>"нд"</formula>
    </cfRule>
  </conditionalFormatting>
  <conditionalFormatting sqref="V34 X34 S34:T34 AB34">
    <cfRule type="cellIs" dxfId="3" priority="13" operator="notEqual">
      <formula>"нд"</formula>
    </cfRule>
  </conditionalFormatting>
  <conditionalFormatting sqref="Z34">
    <cfRule type="cellIs" dxfId="2" priority="12" operator="notEqual">
      <formula>"нд"</formula>
    </cfRule>
  </conditionalFormatting>
  <conditionalFormatting sqref="Z34">
    <cfRule type="cellIs" dxfId="1" priority="11" operator="notEqual">
      <formula>"нд"</formula>
    </cfRule>
  </conditionalFormatting>
  <conditionalFormatting sqref="E203 E190 E178 E180 E154 E156 E158 E160 E162 E167 E169 E151 E172 E54 E56 E61 E63 E65 E68 E48 E50 E58 E75 E29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39370078740157483" header="0.51181102362204722" footer="0.51181102362204722"/>
  <pageSetup paperSize="9" scale="29" orientation="landscape" r:id="rId2"/>
  <headerFooter alignWithMargins="0"/>
  <rowBreaks count="1" manualBreakCount="1">
    <brk id="167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1Ф</vt:lpstr>
      <vt:lpstr>'1Ф'!Область_печати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Rybak_IN</cp:lastModifiedBy>
  <cp:lastPrinted>2018-06-19T11:44:26Z</cp:lastPrinted>
  <dcterms:created xsi:type="dcterms:W3CDTF">2009-07-27T10:10:26Z</dcterms:created>
  <dcterms:modified xsi:type="dcterms:W3CDTF">2023-03-18T15:13:39Z</dcterms:modified>
</cp:coreProperties>
</file>